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Экономик\Desktop\Муниципальные программы\Оценка МП за 2025 год\"/>
    </mc:Choice>
  </mc:AlternateContent>
  <xr:revisionPtr revIDLastSave="0" documentId="13_ncr:1_{AF8E12FF-CA5F-4BA2-80DE-86BAB4232463}" xr6:coauthVersionLast="47" xr6:coauthVersionMax="47" xr10:uidLastSave="{00000000-0000-0000-0000-000000000000}"/>
  <bookViews>
    <workbookView xWindow="-120" yWindow="-120" windowWidth="29040" windowHeight="15990" xr2:uid="{00000000-000D-0000-FFFF-FFFF00000000}"/>
  </bookViews>
  <sheets>
    <sheet name="Лист1" sheetId="1" r:id="rId1"/>
  </sheets>
  <definedNames>
    <definedName name="_Hlk190784711" localSheetId="0">Лист1!$B$85</definedName>
    <definedName name="_Hlk201053281" localSheetId="0">Лист1!$B$84</definedName>
    <definedName name="_Hlk201053993" localSheetId="0">Лист1!$B$91</definedName>
    <definedName name="_Hlk201054069" localSheetId="0">Лист1!$B$87</definedName>
    <definedName name="_Hlk201069941" localSheetId="0">Лист1!$B$97</definedName>
    <definedName name="_Hlk201069965" localSheetId="0">Лист1!$B$99</definedName>
    <definedName name="_Hlk201069988" localSheetId="0">Лист1!$B$100</definedName>
    <definedName name="_Hlk201070002" localSheetId="0">Лист1!$B$101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05" i="1" l="1"/>
  <c r="G146" i="1"/>
  <c r="G57" i="1"/>
  <c r="G17" i="1" l="1"/>
  <c r="F205" i="1" l="1"/>
  <c r="G203" i="1"/>
  <c r="F203" i="1"/>
  <c r="G200" i="1"/>
  <c r="G199" i="1"/>
  <c r="F198" i="1" s="1"/>
  <c r="G198" i="1"/>
  <c r="F200" i="1"/>
  <c r="F199" i="1"/>
  <c r="G188" i="1"/>
  <c r="G194" i="1"/>
  <c r="G195" i="1"/>
  <c r="G193" i="1"/>
  <c r="F194" i="1"/>
  <c r="F195" i="1"/>
  <c r="F193" i="1"/>
  <c r="G191" i="1"/>
  <c r="F191" i="1"/>
  <c r="G187" i="1"/>
  <c r="G186" i="1"/>
  <c r="F188" i="1"/>
  <c r="F187" i="1"/>
  <c r="F186" i="1"/>
  <c r="G176" i="1"/>
  <c r="G182" i="1"/>
  <c r="G183" i="1"/>
  <c r="F182" i="1"/>
  <c r="F183" i="1"/>
  <c r="G180" i="1"/>
  <c r="F180" i="1"/>
  <c r="G184" i="1" l="1"/>
  <c r="F144" i="1"/>
  <c r="F146" i="1"/>
  <c r="F148" i="1"/>
  <c r="F149" i="1"/>
  <c r="F151" i="1"/>
  <c r="F154" i="1"/>
  <c r="F157" i="1"/>
  <c r="F159" i="1"/>
  <c r="F162" i="1"/>
  <c r="F163" i="1"/>
  <c r="F141" i="1"/>
  <c r="G141" i="1"/>
  <c r="F121" i="1"/>
  <c r="F122" i="1"/>
  <c r="F123" i="1"/>
  <c r="F124" i="1"/>
  <c r="F125" i="1"/>
  <c r="F126" i="1"/>
  <c r="F127" i="1"/>
  <c r="F128" i="1"/>
  <c r="F129" i="1"/>
  <c r="F130" i="1"/>
  <c r="F131" i="1"/>
  <c r="F132" i="1"/>
  <c r="F133" i="1"/>
  <c r="F134" i="1"/>
  <c r="F120" i="1"/>
  <c r="G113" i="1"/>
  <c r="G112" i="1"/>
  <c r="G98" i="1"/>
  <c r="G99" i="1"/>
  <c r="G100" i="1"/>
  <c r="G101" i="1"/>
  <c r="G102" i="1"/>
  <c r="G103" i="1"/>
  <c r="G104" i="1"/>
  <c r="G105" i="1"/>
  <c r="G106" i="1"/>
  <c r="G107" i="1"/>
  <c r="G108" i="1"/>
  <c r="G97" i="1"/>
  <c r="G80" i="1"/>
  <c r="G81" i="1"/>
  <c r="G82" i="1"/>
  <c r="G83" i="1"/>
  <c r="G85" i="1"/>
  <c r="G86" i="1"/>
  <c r="G87" i="1"/>
  <c r="G89" i="1"/>
  <c r="G90" i="1"/>
  <c r="G91" i="1"/>
  <c r="G92" i="1"/>
  <c r="G93" i="1"/>
  <c r="G94" i="1"/>
  <c r="G79" i="1"/>
  <c r="F80" i="1"/>
  <c r="F81" i="1"/>
  <c r="F82" i="1"/>
  <c r="F83" i="1"/>
  <c r="F84" i="1"/>
  <c r="F85" i="1"/>
  <c r="F86" i="1"/>
  <c r="F87" i="1"/>
  <c r="F88" i="1"/>
  <c r="F89" i="1"/>
  <c r="F90" i="1"/>
  <c r="F91" i="1"/>
  <c r="F92" i="1"/>
  <c r="F93" i="1"/>
  <c r="F94" i="1"/>
  <c r="F95" i="1"/>
  <c r="F97" i="1"/>
  <c r="F98" i="1"/>
  <c r="F99" i="1"/>
  <c r="F100" i="1"/>
  <c r="F101" i="1"/>
  <c r="F102" i="1"/>
  <c r="F103" i="1"/>
  <c r="F104" i="1"/>
  <c r="F105" i="1"/>
  <c r="F106" i="1"/>
  <c r="F107" i="1"/>
  <c r="F108" i="1"/>
  <c r="F109" i="1"/>
  <c r="F110" i="1"/>
  <c r="F112" i="1"/>
  <c r="F113" i="1"/>
  <c r="F79" i="1"/>
  <c r="F56" i="1"/>
  <c r="G56" i="1"/>
  <c r="F55" i="1"/>
  <c r="G55" i="1"/>
  <c r="F54" i="1"/>
  <c r="G54" i="1"/>
  <c r="G22" i="1"/>
  <c r="G25" i="1"/>
  <c r="G23" i="1" s="1"/>
  <c r="G27" i="1"/>
  <c r="G28" i="1"/>
  <c r="G29" i="1"/>
  <c r="F27" i="1"/>
  <c r="F25" i="1"/>
  <c r="G19" i="1"/>
  <c r="G20" i="1"/>
  <c r="G21" i="1"/>
  <c r="F18" i="1"/>
  <c r="F19" i="1"/>
  <c r="F20" i="1"/>
  <c r="F21" i="1"/>
  <c r="F22" i="1"/>
  <c r="F17" i="1"/>
  <c r="F13" i="1"/>
  <c r="F14" i="1"/>
  <c r="F15" i="1"/>
  <c r="F12" i="1"/>
  <c r="F11" i="1"/>
  <c r="G163" i="1"/>
  <c r="G162" i="1"/>
  <c r="G78" i="1" l="1"/>
  <c r="G171" i="1"/>
  <c r="F171" i="1"/>
  <c r="G179" i="1"/>
  <c r="F179" i="1"/>
  <c r="F178" i="1" l="1"/>
  <c r="F177" i="1"/>
  <c r="F176" i="1"/>
  <c r="F174" i="1"/>
  <c r="F173" i="1"/>
  <c r="F170" i="1"/>
  <c r="F169" i="1"/>
  <c r="G178" i="1" l="1"/>
  <c r="G177" i="1"/>
  <c r="G174" i="1"/>
  <c r="G173" i="1"/>
  <c r="G170" i="1"/>
  <c r="G169" i="1"/>
  <c r="G166" i="1" l="1"/>
  <c r="G16" i="1"/>
  <c r="G157" i="1"/>
  <c r="G154" i="1"/>
  <c r="G151" i="1"/>
  <c r="G149" i="1"/>
  <c r="G148" i="1"/>
  <c r="G144" i="1"/>
  <c r="G115" i="1"/>
  <c r="G118" i="1"/>
  <c r="G117" i="1"/>
  <c r="G116" i="1"/>
  <c r="F118" i="1"/>
  <c r="F117" i="1"/>
  <c r="F116" i="1"/>
  <c r="F115" i="1"/>
  <c r="G142" i="1" l="1"/>
  <c r="G114" i="1"/>
  <c r="F77" i="1"/>
  <c r="F76" i="1"/>
  <c r="F75" i="1"/>
  <c r="G75" i="1"/>
  <c r="F74" i="1"/>
  <c r="G74" i="1"/>
  <c r="F73" i="1"/>
  <c r="G73" i="1"/>
  <c r="F72" i="1"/>
  <c r="G72" i="1"/>
  <c r="G140" i="1"/>
  <c r="F140" i="1"/>
  <c r="G139" i="1"/>
  <c r="F139" i="1"/>
  <c r="G138" i="1"/>
  <c r="F138" i="1"/>
  <c r="G137" i="1"/>
  <c r="F137" i="1"/>
  <c r="G136" i="1"/>
  <c r="F136" i="1"/>
  <c r="G135" i="1" l="1"/>
  <c r="G134" i="1"/>
  <c r="G133" i="1"/>
  <c r="G132" i="1"/>
  <c r="G131" i="1"/>
  <c r="G130" i="1"/>
  <c r="G129" i="1"/>
  <c r="G128" i="1"/>
  <c r="G127" i="1"/>
  <c r="G126" i="1"/>
  <c r="G125" i="1"/>
  <c r="G124" i="1"/>
  <c r="G123" i="1"/>
  <c r="G122" i="1"/>
  <c r="G121" i="1"/>
  <c r="G120" i="1"/>
  <c r="G119" i="1" l="1"/>
  <c r="G71" i="1"/>
  <c r="G70" i="1"/>
  <c r="G69" i="1"/>
  <c r="G68" i="1"/>
  <c r="G67" i="1"/>
  <c r="G65" i="1"/>
  <c r="G64" i="1"/>
  <c r="G63" i="1"/>
  <c r="G62" i="1"/>
  <c r="G61" i="1"/>
  <c r="G60" i="1"/>
  <c r="G59" i="1"/>
  <c r="G58" i="1"/>
  <c r="G53" i="1"/>
  <c r="G52" i="1"/>
  <c r="G51" i="1"/>
  <c r="G50" i="1"/>
  <c r="G49" i="1"/>
  <c r="G48" i="1"/>
  <c r="G15" i="1"/>
  <c r="G14" i="1"/>
  <c r="G13" i="1"/>
  <c r="G12" i="1"/>
  <c r="G11" i="1"/>
  <c r="G10" i="1"/>
  <c r="G9" i="1"/>
  <c r="G8" i="1"/>
  <c r="F71" i="1"/>
  <c r="F70" i="1"/>
  <c r="F69" i="1"/>
  <c r="F68" i="1"/>
  <c r="F67" i="1"/>
  <c r="F65" i="1"/>
  <c r="F64" i="1"/>
  <c r="F63" i="1"/>
  <c r="F62" i="1"/>
  <c r="F61" i="1"/>
  <c r="F60" i="1"/>
  <c r="F59" i="1"/>
  <c r="F58" i="1"/>
  <c r="F57" i="1"/>
  <c r="F53" i="1"/>
  <c r="F52" i="1"/>
  <c r="F51" i="1"/>
  <c r="F50" i="1"/>
  <c r="F49" i="1"/>
  <c r="F48" i="1"/>
  <c r="G47" i="1" l="1"/>
  <c r="G5" i="1"/>
  <c r="G66" i="1"/>
</calcChain>
</file>

<file path=xl/sharedStrings.xml><?xml version="1.0" encoding="utf-8"?>
<sst xmlns="http://schemas.openxmlformats.org/spreadsheetml/2006/main" count="571" uniqueCount="415">
  <si>
    <t>Доля обращений за получением массовых социально значимых государственных и муниципальных услуг в электронном виде с использованием ЕПГУ ,без необходимости личного посещения органов госудаственной власти ,органов местного самоуправления и МФЦ,от общего количетсва таких услуг</t>
  </si>
  <si>
    <t>%</t>
  </si>
  <si>
    <t>2.2.</t>
  </si>
  <si>
    <t>2.4.</t>
  </si>
  <si>
    <t>2.5.</t>
  </si>
  <si>
    <t>5.3.</t>
  </si>
  <si>
    <t>шт.</t>
  </si>
  <si>
    <t>км</t>
  </si>
  <si>
    <t>тыс. руб.</t>
  </si>
  <si>
    <t>единиц</t>
  </si>
  <si>
    <t>Число посещений культурно-массовых мероприятий, проводимых учреждениями культурно-досугового типа</t>
  </si>
  <si>
    <t>Число посещений культурно-массовых мероприятий, проводимых учреждениями культурно-досугового типа на платной основе</t>
  </si>
  <si>
    <t>человек</t>
  </si>
  <si>
    <t>Реализация дополнительных общеобразовательных общеразвивающих программ</t>
  </si>
  <si>
    <t>Реализация дополнительных общеобразовательных предпрофессиональных программ</t>
  </si>
  <si>
    <t>Доля  выпускников, получивших  по  результатам  итоговой  государственной  аттестации оценки  «хорошо» и «отлично» (не менее 40%)</t>
  </si>
  <si>
    <t>Число  посещений  культурных  мероприятий,  проводимых  ДШИ</t>
  </si>
  <si>
    <t>Ед.</t>
  </si>
  <si>
    <t>Общее количество библиографических записей в сводном электронном каталоге</t>
  </si>
  <si>
    <t>Количество проведенных организационно-воспитательных мероприятий с детьми и подростками</t>
  </si>
  <si>
    <t>Удельный вес численности обучающихся государственных (муниципальных) общеобразовательных организаций, которым предоставлена возможность обучаться в соответствии с основными современными требованиями, в общей численности обучающихся;</t>
  </si>
  <si>
    <t>Удельный вес лиц, сдавших единый государственный экзамен по обязательным предметам от числа выпускников, участвующих в едином государственном экзамене по обязательным предметам</t>
  </si>
  <si>
    <t>Доля детей (1-6 лет) охваченная программами дошкольного образования</t>
  </si>
  <si>
    <t xml:space="preserve">Удельный вес численности учителей общеобразовательных организаций в возрасте до 35 лет в общей их численности         </t>
  </si>
  <si>
    <t>Муниципальная программа «Социальное развитие и поддержка населения Кильмезского района» на 2022 - 2030 годы</t>
  </si>
  <si>
    <t>Количество маршрутов, произведённых в муниципальном районе</t>
  </si>
  <si>
    <t>Количество граждан получивших выплату к пенсиям муниципальных служащих</t>
  </si>
  <si>
    <t>Количество проведенных мероприятий</t>
  </si>
  <si>
    <t>Мероприятия для молодёжи, проводимые за год</t>
  </si>
  <si>
    <t>Охват молодого населения района мероприятиями гражданско-патриотической направленности (от общего числа молодёжи)</t>
  </si>
  <si>
    <t>Мероприятия гражданско-патриотической направленности</t>
  </si>
  <si>
    <t>Мероприятия профилактической направленности</t>
  </si>
  <si>
    <t>Молодые семьи, улучшившие жилищные условия в рамках программы</t>
  </si>
  <si>
    <t>Основные мероприятия по профилактике правонарушений в охвате района</t>
  </si>
  <si>
    <t>Количество мероприятий профилактике правонарушений среди несовершеннолетних</t>
  </si>
  <si>
    <t>Охват всех слоёв населения, получивших социальные услуги в рамках реализации программы</t>
  </si>
  <si>
    <t>Количество мероприятий, проведённых в рамках реализации программы</t>
  </si>
  <si>
    <t>Количество сдавших нормативы ГТО</t>
  </si>
  <si>
    <t>чел.</t>
  </si>
  <si>
    <t>4.9.</t>
  </si>
  <si>
    <t>6.6.</t>
  </si>
  <si>
    <t>Гол.</t>
  </si>
  <si>
    <t>Производство молока на 1 голову в сельскохозяйственных предприятиях</t>
  </si>
  <si>
    <t>Посевная площадь в сельскохозяйственных предприятиях</t>
  </si>
  <si>
    <t>Площадь невостребованных земельных долей</t>
  </si>
  <si>
    <t>Количество скотомогильников</t>
  </si>
  <si>
    <t>кг.</t>
  </si>
  <si>
    <t>ед.</t>
  </si>
  <si>
    <t>Ликвидация свалок бытовых отходов, не отвечающих требованиям природоохранного законодательства</t>
  </si>
  <si>
    <t>Муниципальная программа «Охрана окружающей среды в Кильмезском районе на 2022-2028 годы»</t>
  </si>
  <si>
    <t>Выплата за каждую тушу волка</t>
  </si>
  <si>
    <t>Количество отловленных волков на территории муниципального района</t>
  </si>
  <si>
    <t>Количество отработанных ртутьсодержащих ламп, сданных на демеркуризацию</t>
  </si>
  <si>
    <t>2.1.</t>
  </si>
  <si>
    <t>2.3.</t>
  </si>
  <si>
    <t>2.</t>
  </si>
  <si>
    <t>3.4.</t>
  </si>
  <si>
    <t>3.</t>
  </si>
  <si>
    <t>3.1.</t>
  </si>
  <si>
    <t>3.2.</t>
  </si>
  <si>
    <t>3.3.</t>
  </si>
  <si>
    <t>3.5.</t>
  </si>
  <si>
    <t>4.</t>
  </si>
  <si>
    <t>4.1.</t>
  </si>
  <si>
    <t>4.2.</t>
  </si>
  <si>
    <t>4.3.</t>
  </si>
  <si>
    <t>4.5.</t>
  </si>
  <si>
    <t>4.6.</t>
  </si>
  <si>
    <t>4.7.</t>
  </si>
  <si>
    <t>4.8.</t>
  </si>
  <si>
    <t>4.10.</t>
  </si>
  <si>
    <t>4.11.</t>
  </si>
  <si>
    <t>4.12.</t>
  </si>
  <si>
    <t>4.13.</t>
  </si>
  <si>
    <t>4.14.</t>
  </si>
  <si>
    <t>4.15.</t>
  </si>
  <si>
    <t>5.1.</t>
  </si>
  <si>
    <t>5.</t>
  </si>
  <si>
    <t>5.2.</t>
  </si>
  <si>
    <t>5.4.</t>
  </si>
  <si>
    <t>5.5.</t>
  </si>
  <si>
    <t>5.6.</t>
  </si>
  <si>
    <t>6.1.</t>
  </si>
  <si>
    <t>6.2.</t>
  </si>
  <si>
    <t>6.</t>
  </si>
  <si>
    <t>6.3.</t>
  </si>
  <si>
    <t>6.4.</t>
  </si>
  <si>
    <t>6.5.</t>
  </si>
  <si>
    <t>7.</t>
  </si>
  <si>
    <t>7.1.</t>
  </si>
  <si>
    <t>7.2.</t>
  </si>
  <si>
    <t>7.3.</t>
  </si>
  <si>
    <t>7.4.</t>
  </si>
  <si>
    <t>8.1.</t>
  </si>
  <si>
    <t>10.2.</t>
  </si>
  <si>
    <t>8.3.</t>
  </si>
  <si>
    <t>8.4.</t>
  </si>
  <si>
    <t>8.5.</t>
  </si>
  <si>
    <t>8.6.</t>
  </si>
  <si>
    <t>9.</t>
  </si>
  <si>
    <t>9.1.</t>
  </si>
  <si>
    <t>9.2.</t>
  </si>
  <si>
    <t>9.3.</t>
  </si>
  <si>
    <t>9.4.</t>
  </si>
  <si>
    <t>9.5.</t>
  </si>
  <si>
    <t>9.6.</t>
  </si>
  <si>
    <t>10.</t>
  </si>
  <si>
    <t>10.1.</t>
  </si>
  <si>
    <t>10.3.</t>
  </si>
  <si>
    <t>10.4.</t>
  </si>
  <si>
    <t>10.5.</t>
  </si>
  <si>
    <t>11.</t>
  </si>
  <si>
    <t>12.1.</t>
  </si>
  <si>
    <t>12.2.</t>
  </si>
  <si>
    <t>12.3.</t>
  </si>
  <si>
    <t>12.4.</t>
  </si>
  <si>
    <t>12.5.</t>
  </si>
  <si>
    <t>12.6.</t>
  </si>
  <si>
    <t>12.7.</t>
  </si>
  <si>
    <t>12.8.</t>
  </si>
  <si>
    <t>12.9.</t>
  </si>
  <si>
    <t>12.10.</t>
  </si>
  <si>
    <t>12.11.</t>
  </si>
  <si>
    <t>12.13.</t>
  </si>
  <si>
    <t>Количество нормативных правовых актов администрации района, противоречащих законодательству РФ по решению суда и не приведенных в соответствие в течение установленного федеральным законодательством срока со дня вступления решения суда в законную силу</t>
  </si>
  <si>
    <t>млн.рублей</t>
  </si>
  <si>
    <t>млн. рублей</t>
  </si>
  <si>
    <t>Поголовье КРС в сельскохозяйственных предприятиях и КФХ района</t>
  </si>
  <si>
    <t>Доля детей в возрасте от 5 до 18 лет, получающих дополнительное образование с использованием сертификата дополнительного образования, в общей численности детей, получающих дополнительное образование за счет бюджетных средств (за исключением обучающихся в образовательных организациях дополнительного образования детей со специальными наименованиями "детская школа искусств", "детская музыкальная школа", "детская хоровая школа", "детская художественная школа", "детская хореографическая школа", "детская театральная школа", "детская цирковая школа", "детская школа художественных ремесел" (далее - детские школы искусств)</t>
  </si>
  <si>
    <t>Доля детей в возрасте от 5 до 18 лет, обучающихся по дополнительным общеразвивающим программам за счет социального сертификата на получение муниципальной услуги в социальной сфере</t>
  </si>
  <si>
    <t>Количество организаций дополнительного образования со специальным наименованием "спортивная школа", а также муниципальных учреждений дополнительного образования, реализующих дополнительные общеобразовательные программы в области физической культуры и спорта, оснащенных спортивным оборудованием, инвентарем и экипировкой</t>
  </si>
  <si>
    <t>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</si>
  <si>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</si>
  <si>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Доля обучающихся, являющихся детьми участников специальной военной операции, получающих бесплатное горячее питание, к общему количеству обучающихся детей участников специальной военной операции</t>
  </si>
  <si>
    <t>Поступление налоговых платежей от СМП в консолидированный бюджет муниципального района</t>
  </si>
  <si>
    <t>тыс. рублей</t>
  </si>
  <si>
    <t>Охват численности населения Кильмезского района местной системой оповещения при возникновении чрезвычайных ситуаций природного и техногенного характера, а также при переводе гражданской обороны на военное положение</t>
  </si>
  <si>
    <t>Процент созданных в целях гражданской обороны, предотвращения и ликвидации последствий чрезвычайных ситуаций финансового резерва</t>
  </si>
  <si>
    <t>4.4.</t>
  </si>
  <si>
    <t>5.7</t>
  </si>
  <si>
    <t>5.8</t>
  </si>
  <si>
    <t>5.9.</t>
  </si>
  <si>
    <t>5.10.</t>
  </si>
  <si>
    <t>6.11.</t>
  </si>
  <si>
    <t>5.11.</t>
  </si>
  <si>
    <t>1.6.</t>
  </si>
  <si>
    <t>1.7.</t>
  </si>
  <si>
    <t>1.10.</t>
  </si>
  <si>
    <t>6.7.</t>
  </si>
  <si>
    <t>6.8.</t>
  </si>
  <si>
    <t>6.9.</t>
  </si>
  <si>
    <t>6.10.</t>
  </si>
  <si>
    <t>6.12.</t>
  </si>
  <si>
    <t>6.13.</t>
  </si>
  <si>
    <t>6.14.</t>
  </si>
  <si>
    <t>6.15.</t>
  </si>
  <si>
    <t>6.16.</t>
  </si>
  <si>
    <t>6.17.</t>
  </si>
  <si>
    <t>6.18.</t>
  </si>
  <si>
    <t>6.19.</t>
  </si>
  <si>
    <t>6.20.</t>
  </si>
  <si>
    <t>6.21.</t>
  </si>
  <si>
    <t>6.22.</t>
  </si>
  <si>
    <t>6.23.</t>
  </si>
  <si>
    <t>6.24.</t>
  </si>
  <si>
    <t>6.25.</t>
  </si>
  <si>
    <t>6.26.</t>
  </si>
  <si>
    <t>6.27.</t>
  </si>
  <si>
    <t>6.28.</t>
  </si>
  <si>
    <t>6.29.</t>
  </si>
  <si>
    <t>6.30.</t>
  </si>
  <si>
    <t>6.31.</t>
  </si>
  <si>
    <t>6.32.</t>
  </si>
  <si>
    <t>6.33.</t>
  </si>
  <si>
    <t>8.2.</t>
  </si>
  <si>
    <t>8.7.</t>
  </si>
  <si>
    <t>9.10.</t>
  </si>
  <si>
    <t xml:space="preserve">  </t>
  </si>
  <si>
    <t xml:space="preserve">                     Наименование показателей эффективности, предусмотренных программой (Hi)</t>
  </si>
  <si>
    <t>Муниципальная программа "Развитие муниципальной службы в Кильмезском районе на 2023 -2027 годы"</t>
  </si>
  <si>
    <r>
      <rPr>
        <b/>
        <sz val="8"/>
        <rFont val="Times New Roman"/>
        <family val="1"/>
        <charset val="204"/>
      </rPr>
      <t>1</t>
    </r>
  </si>
  <si>
    <t>1.1.</t>
  </si>
  <si>
    <t>1.2.</t>
  </si>
  <si>
    <t>1.3.</t>
  </si>
  <si>
    <t>1.4.</t>
  </si>
  <si>
    <t>1.5.</t>
  </si>
  <si>
    <t>1.8.</t>
  </si>
  <si>
    <t>1.9.</t>
  </si>
  <si>
    <t>Количество предоставляемых государственных и муниципальных услуг в электронной форме</t>
  </si>
  <si>
    <t>Уровень финансирования мероприятий по информатизации</t>
  </si>
  <si>
    <t>Предусмотре но програм мой на соот ветствующий период(ГП пл)</t>
  </si>
  <si>
    <t>Фактически выполнено за соответс твующий период (ГП ф)</t>
  </si>
  <si>
    <t>Отклоне ние(ГН ф - ГН пл)</t>
  </si>
  <si>
    <t>Единица измерения</t>
  </si>
  <si>
    <t>Количество обращений граждан, рассмотренных с нарушением сроков, установленных законодательством</t>
  </si>
  <si>
    <t>Доля муниципальных служащих, повысивших квалификацию и прошедших профессиональную переподготовку, от общего числа лиц, подлежащих направлению на обучение.</t>
  </si>
  <si>
    <t>Доля муниципальных служащих, имеющих высшее профессиональное образование от общего числа муниципальных служащих органов местного самоуправления.</t>
  </si>
  <si>
    <t>Материально-техническое обеспечение проведения выборов в размере 100% от запланированных расходов.</t>
  </si>
  <si>
    <t>Количество архивных документов в муниципальном архиве, находящихся в нормативных условиях, обеспечивающих их постоянное хранения.</t>
  </si>
  <si>
    <t>Уровень финансирования программы в размере от 100% от запланированных расходов</t>
  </si>
  <si>
    <t>№ п/п</t>
  </si>
  <si>
    <t>Число участников клубных формирований</t>
  </si>
  <si>
    <t>тыс. чел.</t>
  </si>
  <si>
    <t>Публичный показ музейных и предметов муз.коллекцийс учетом всех форм</t>
  </si>
  <si>
    <t>Инвестиции в основной капитал организаций, не относящихся к субъектам малого предпринимательства, включая организации, средняя численность работников которых не превышает 15 человек, по хозяйственным видам экономической деятельности</t>
  </si>
  <si>
    <t>Объем валового муниципального продукта</t>
  </si>
  <si>
    <t>Отношение объема инвестиций в основной капитал к валовому муниципальному продукту</t>
  </si>
  <si>
    <t>Количество запросов, направленных через СМЭВ</t>
  </si>
  <si>
    <t>Количество услуг, оказываемых органами местного самоуправления Кильмезского района в эл.виде.</t>
  </si>
  <si>
    <t>рублей</t>
  </si>
  <si>
    <t>минут</t>
  </si>
  <si>
    <t>Оценка выполнения показателей эффективности в баллах (Оц)</t>
  </si>
  <si>
    <t xml:space="preserve">Доходы, получаемые в виде арендной платы за передачу в возмездное пользование имущества, находящегося в муниципальной собственности </t>
  </si>
  <si>
    <t>Доходы от реализации иного имущества находящегося в муниципальной собственности</t>
  </si>
  <si>
    <t>Арендная плата за использование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</si>
  <si>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t>
  </si>
  <si>
    <t>Количество земельных участков, государственная собственность на которые не разграничена, поставленных на кадастровый учет в результате межевания (формирования)</t>
  </si>
  <si>
    <t>2.6.</t>
  </si>
  <si>
    <t>Капитальный ремонт спортивной площадки, расположенной по адресу: Кировская область,р-н Кильмезский, пгт Кильмезь, ул.Больничная,соор.1</t>
  </si>
  <si>
    <t>Составление проекта районного бюджета в установленные сроки в соответствии с бюджетным законодательством</t>
  </si>
  <si>
    <t>да/нет</t>
  </si>
  <si>
    <t>да</t>
  </si>
  <si>
    <t>Обеспечение расходных обязательств муниципального района средствами районного бюджета в объеме, утвержденном Решением Думы о районном бюджете на очередной финансовый год и на плановый период</t>
  </si>
  <si>
    <t>процентов</t>
  </si>
  <si>
    <t>Отношение объема муниципального долга Кильмезского муниципального района к общему годовому объему доходов районного бюджета без учета объема безвозмездных поступлений</t>
  </si>
  <si>
    <t>менее 1</t>
  </si>
  <si>
    <t>Отношение объема расходов на обслуживание муниципального долга Кильмезского муниципального района к общему объему расходов районного бюджета, за исключением объема расходов, которые осуществляются за счет субвенций, предоставляемых из областного бюджета</t>
  </si>
  <si>
    <t>Отношение фактического объема средств районного бюджета, направляемых на выравнивание бюджетной обеспеченности муниципальных образований, к утвержденному плановому значению</t>
  </si>
  <si>
    <t>Сокращение величины разрыва в уровне расчетной бюджетной обеспеченности муниципальных образований Кильмезского района после выравнивания бюджетной обеспеченности</t>
  </si>
  <si>
    <t>раз</t>
  </si>
  <si>
    <t>Составление годового отчета об исполнении районного бюджета в установленный срок</t>
  </si>
  <si>
    <t>Составление проекта областного бюджета в установленные сроки в соответствии с бюджетным законодательством</t>
  </si>
  <si>
    <t>Соблюдение сроков утверждения сводной бюджетной росписи районного бюджета</t>
  </si>
  <si>
    <t>Своевременное доведение лимитов бюджетных обязательств до главных распорядителей бюджетных средств</t>
  </si>
  <si>
    <t>Обеспечение расходных обязательств муниципального района средствами районного бюджета в объеме, утвержденном Решением районной Думы о районном бюджете на очередной финансовый год и на плановый период</t>
  </si>
  <si>
    <t xml:space="preserve">Выполнение финансовым управлением утвержденного плана контрольной работы </t>
  </si>
  <si>
    <t>Наличие результатов оценки мониторинга качества финансового менеджмента, осуществляемого главными распорядителями средств районного бюджета (составление таблицы ранжирования в установленный срок)</t>
  </si>
  <si>
    <t>Отдельное мероприятие «Управление муниципальным долгом Кильмезского муниципального района»</t>
  </si>
  <si>
    <t>Отсутствие просроченной задолженности по муниципальному долгу Кильмезского муниципального района</t>
  </si>
  <si>
    <t>Отдельное мероприятие «Предоставление межбюджетных трансфертов местным бюджетам из районного бюджета»</t>
  </si>
  <si>
    <t>Перечисление межбюджетных трансфертов местным бюджетам из районного бюджета, предусмотренных Муниципальной программой, в объеме, утвержденном Решением районной Думы о районном бюджете на очередной финансовый год и на плановый период</t>
  </si>
  <si>
    <t>Наличие результатов оценки качества организации и осуществления бюджетного процесса в поселениях (проведение оценки в установленный срок)</t>
  </si>
  <si>
    <t>Отдельное мероприятие «Реализация бюджетного процесса»</t>
  </si>
  <si>
    <t>3.6.</t>
  </si>
  <si>
    <t>3.7.</t>
  </si>
  <si>
    <t>3.8.</t>
  </si>
  <si>
    <t>3.9.</t>
  </si>
  <si>
    <t>3.10.</t>
  </si>
  <si>
    <t>3.11.</t>
  </si>
  <si>
    <t>3.12.</t>
  </si>
  <si>
    <t>3.13.</t>
  </si>
  <si>
    <t>3.14.</t>
  </si>
  <si>
    <t>3.15.</t>
  </si>
  <si>
    <t>3.16.</t>
  </si>
  <si>
    <t>3.17.</t>
  </si>
  <si>
    <t>3.18.</t>
  </si>
  <si>
    <t>3.19.</t>
  </si>
  <si>
    <t>Оценка выполнения показателей эффективности, предусмотренных муниципальными программами, по итогам 2025 года</t>
  </si>
  <si>
    <t>Количество приобретенных  книжных  и  периодических  изданий для  обновления  фондов  модельной муниципальной   библиотеки,  созданной  на  базе   Кильмезской Детской  библиотеки  МБУК «Кильмезская  МБС» в целях реализации национального проекта «Культура»  в  течение  трех  лет  после  реализации  проекта.</t>
  </si>
  <si>
    <t>Единиц</t>
  </si>
  <si>
    <t>Количество  посещений организации  культуры  по  отношению  к  уровню  2017 г.(в части посещения библиотек)</t>
  </si>
  <si>
    <t>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</si>
  <si>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Количество посещений библиотек (всего)</t>
  </si>
  <si>
    <t xml:space="preserve">Общее количество выданных документов </t>
  </si>
  <si>
    <t>4.16.</t>
  </si>
  <si>
    <t>4.17.</t>
  </si>
  <si>
    <t>4.18.</t>
  </si>
  <si>
    <t>Количество посетителей КРКМ</t>
  </si>
  <si>
    <t>Количество выставок КРКМ</t>
  </si>
  <si>
    <t xml:space="preserve">Количество организованных и проведенных мероприятий событийного туризма </t>
  </si>
  <si>
    <t>5,64</t>
  </si>
  <si>
    <t>в т.ч. коров в сельскохозяйственных предприятиях и личных подсобных хозяйствах, КФХ</t>
  </si>
  <si>
    <t>га</t>
  </si>
  <si>
    <t>Число детей-сирот и детей, оставшихся без попечения родителей, находящихся на учете в государственном банке данных о детях, оставшихся без попечения родителей;</t>
  </si>
  <si>
    <t>Доля педагогических работников муниципальных общеобразовательных организаций, имеющих высшую и первую квалификационную категорию, в общей численности педагогических работников муниципальных общеобразовательных организаций;</t>
  </si>
  <si>
    <t>Удельный вес численности населения в возрасте 5 - 18 лет, охваченного образованием, в общей численности населения в возрасте 5 - 18 лет;</t>
  </si>
  <si>
    <t xml:space="preserve">Отношение среднемесячной заработной платы педагогических работников муниципальных дошкольных образовательных организаций к среднемесячной заработной плате организаций общего образования в Кировской области </t>
  </si>
  <si>
    <t>Отношение среднемесячной заработной платы педагогических работников государственных (муниципальных) образовательных организаций общего образования к средней заработной плате в Кировской области</t>
  </si>
  <si>
    <t>Доля детей школьного возраста, получивших услугу отдыха и оздоровления в муниципальных учреждениях с дневным пребыванием детей, от общего числа детей школьного возраста</t>
  </si>
  <si>
    <t>Количество детей школьного возраста, обеспеченных питанием в лагерях, организованных муниципальными учреждениями, осуществляющими организацию отдыха и оздоровления детей в каникулярное время, с дневным пребыванием</t>
  </si>
  <si>
    <t>единица</t>
  </si>
  <si>
    <t>Доля руководителей, педагогических работников и иных специалистов (за исключением совместителей) муниципальных образовательных организаций, работающих и проживающих в сельских населенных пунктах, поселка городского типа, получающих меры социальной поддержки в общей численности педагогических работников такой категории</t>
  </si>
  <si>
    <t>Количество муниципальных образовательных организаций, в которых выполнены предписания контрольных (надзорных) органов и решения суда и здания которых приведены в соответствие с требованиями, предъявляемыми к безопасности в процессе эксплуатации</t>
  </si>
  <si>
    <t xml:space="preserve">единица  </t>
  </si>
  <si>
    <t>Количество мероприятий, включенных в календарный план официальных физкультурных мероприятий и спортивных мероприятий в Кировской области, в которых жители муниципального образования приняли участие, не менее</t>
  </si>
  <si>
    <t>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t>
  </si>
  <si>
    <t>Количество подготовленных образовательных пространств в муниципальных общеобразовательных организациях, на базе которых созданы центры образования естественно-научной и технологической направленности «Точка роста» в рамках федерального проекта «Современная школа» национального проекта «Образование»</t>
  </si>
  <si>
    <t xml:space="preserve">Единица </t>
  </si>
  <si>
    <t>Подпрограмма «Развитие дошкольного, общего образования и дополнительного образования детей»</t>
  </si>
  <si>
    <t>Доступность дошкольного образования (отношение численности детей 3 - 7 лет, которым предоставлена возможность получать услуги дошкольного образования, к численности детей в возрасте 3 - 7 лет, скорректированной на численность детей в возрасте 5 - 7 лет, обучающихся в школе);</t>
  </si>
  <si>
    <t xml:space="preserve">Обеспечены бесплатным горячим питанием обучающиеся, получающие начальное общее образование в государственных и муниципальных образовательных организациях </t>
  </si>
  <si>
    <t>Уровень технической готовности построенных, реконструированных объектов муниципальных образовательных организаций, капитальные вложения в которые софинансируются за счет субсидии</t>
  </si>
  <si>
    <t>процент</t>
  </si>
  <si>
    <t>Подпрограмма «Социализация детей-сирот и детей, оставшихся без попечения родителей, лиц из числа детей сирот и детей, оставшихся без попечения родителей»</t>
  </si>
  <si>
    <t>Муниципальная программа "Развитие образования Кильмезского района "</t>
  </si>
  <si>
    <t xml:space="preserve">Охват детей в возрасте от 7 до 17 лет программами дополнительного образования в общеобразовательных организациях, включая внеурочную деятельность по ФГОС </t>
  </si>
  <si>
    <t xml:space="preserve">Охват детей в возрасте 5 - 18 лет программами дополнительного образования в организациях дополнительного образования </t>
  </si>
  <si>
    <t>Численность учащихся муниципальных и государственных общеобразовательных организаций, приходящихся на одного учителя</t>
  </si>
  <si>
    <t>Удельный вес численности обучающихся по программам общего образования, участвующих в олимпиадах и конкурсах различного уровня, в общей численности обучающихся по программам общего образования;</t>
  </si>
  <si>
    <t>Количество разработанных проектно-сметных документаций по строительству, реконструкции, модернизации объектов капитального строительства муниципальных образовательных организаций</t>
  </si>
  <si>
    <t>Количество детей-сирот и детей, оставшихся без попечения родителей, лиц из числа детей-сирот и детей, оставшихся без попечения родителей, обеспеченных благоустроенными жилыми помещениями специализированного жилищного фонда по договорам найма специализированных жилых помещений</t>
  </si>
  <si>
    <t>Доля детей, оставшихся без попечения родителей, переданных на воспитание в семьи граждан Российской Федерации, постоянно проживающих на территории Российской Федерации (на усыновление (удочерение) и под опеку (попечительство), в том числе по договору о приемной семье</t>
  </si>
  <si>
    <t>8.8.</t>
  </si>
  <si>
    <t>8.9.</t>
  </si>
  <si>
    <t>8.11.</t>
  </si>
  <si>
    <t>8.12.</t>
  </si>
  <si>
    <t>8.13.</t>
  </si>
  <si>
    <t>8.14.</t>
  </si>
  <si>
    <t>8.15.</t>
  </si>
  <si>
    <t>Количество субъектов малого  предпринимательства - всего</t>
  </si>
  <si>
    <t>Численность занятых в сфере малого предпринимательства- всего</t>
  </si>
  <si>
    <t>Оборот субъектов малого предпренимательства</t>
  </si>
  <si>
    <t>Среднемесячная заработная плата работников  малых предприятиях (су четом микропредприятий)</t>
  </si>
  <si>
    <t>Информационная, консультационная поддержка субъектов малого и среднего предпринимательства, физических лиц, применяющих специальный налоговый режим «Налог на профессиональный доход»</t>
  </si>
  <si>
    <t>Проведение ремонта и обустройства квартиры для граждан, пострадавших в результате пожара в многоквартирном доме в пгт Кильмезь Кильмезского района Кировской области</t>
  </si>
  <si>
    <t>Количество пострадавших</t>
  </si>
  <si>
    <t>Улучшение качества автомобильных дорог общего пользования местного значения Кильмезского района, повышение уровня безопасности дорожного движения</t>
  </si>
  <si>
    <t>Протяженность автомобильных дорог общего пользования местного значения</t>
  </si>
  <si>
    <t>Протяженность восстановленных изношенных верхних слоев асфальтобетонных покрытий с устранением деформаций и повреждений покрытия автомобильной дороги Кильмезь-Селино</t>
  </si>
  <si>
    <t>Количество ДТП, связанных с неудовлетворительными дорожными условиями на автомобильных дорогах</t>
  </si>
  <si>
    <t>Создание условий для обеспечения надлежащего качества предоставляемых жилищно-коммунальных услуг</t>
  </si>
  <si>
    <t>Количество водопроводных сетей</t>
  </si>
  <si>
    <t>Создание условий для предотвращения вредного воздействия твердых коммунальных отходов на окружающую среду и здоровье населения</t>
  </si>
  <si>
    <t>Количество контейнеров</t>
  </si>
  <si>
    <t>Стимулирование развития жилищного строительства</t>
  </si>
  <si>
    <t>Количество изменений в схему территориального планирования Кильмезского района</t>
  </si>
  <si>
    <t>штук</t>
  </si>
  <si>
    <t>Создание условий для бесперебойного снабжения тепловой энергии объектов социальной инфраструктуры</t>
  </si>
  <si>
    <t>Количество основного и вспомогательного оборудования</t>
  </si>
  <si>
    <t>смонтированного на источниках тепловой энергии в рамках</t>
  </si>
  <si>
    <t>подготовки систем коммунальной инфраструктуры к работе в осенне-зимний период</t>
  </si>
  <si>
    <t>Протяженность тепловых сетей, текущий и капитальный ремонт, строительство, реконструкция и (или) модернизация которых осуществлены в рамках подготовки систем коммунальной инфраструктуры к работе в осенне-зимний период</t>
  </si>
  <si>
    <t>Количество основного и вспомогательного оборудования,</t>
  </si>
  <si>
    <t>Муниципальная программа Кильмезского района «Обеспечение безопасности и жизнедеятельности населения Кильмезского района»</t>
  </si>
  <si>
    <t>Отдельное мероприятие «Обеспечение пожарной безопасности в Кильмезском районе»</t>
  </si>
  <si>
    <t>10.6.</t>
  </si>
  <si>
    <t>10.7.</t>
  </si>
  <si>
    <t>10.8.</t>
  </si>
  <si>
    <t>10.9.</t>
  </si>
  <si>
    <t>10.10.</t>
  </si>
  <si>
    <t>0/0</t>
  </si>
  <si>
    <t>Снижение количества погибших/травмированных людей при пожарах</t>
  </si>
  <si>
    <t>Среднее время прибытия на пожар</t>
  </si>
  <si>
    <t>Среднее время локализазии пожара</t>
  </si>
  <si>
    <t>Среднее время ликвидации очага горения</t>
  </si>
  <si>
    <t>Отдельное мероприятие «Обеспечение безопасности на водных объектах»</t>
  </si>
  <si>
    <t>Количество оборудованных пляжей (мест отдыха у воды)</t>
  </si>
  <si>
    <t>Количество созданных спасательных постов на водных объектах в местах массового отдыха населения</t>
  </si>
  <si>
    <t>Отдельное мероприятие «Обеспечение условий для функционирования единой дежурно-диспетчерской службы в Кильмезском муниципальном районе»</t>
  </si>
  <si>
    <t>Процент оповещаемого населения в нормативные сроки при угрозе или возникновении чрезвычайных ситуаций природного и техногенного характера и в военное время</t>
  </si>
  <si>
    <t>Количество зарегистрированных деструктивных событий (количество чрезвычайных ситуаций, пожаров, происшествий на водных объектах), не более</t>
  </si>
  <si>
    <t>Приобретение (модернизация) технических средств оповещения населения и совершенствование материальной базы ЕДДС Кильмезского района</t>
  </si>
  <si>
    <t>Приведение штатной численности ЕДДС в соответствии с ГОСТ Р 22.7.01-2021</t>
  </si>
  <si>
    <t>чел</t>
  </si>
  <si>
    <t>Отдельное мероприятие «Создание финансовых, материальных и иных резервов»</t>
  </si>
  <si>
    <t>Процент созданных в целях гражданской обороны, предотвращения и ликвидации последствий чрезвычайных ситуаций запасов материально-технических и иных средств к нормативному уровню</t>
  </si>
  <si>
    <t>9//1</t>
  </si>
  <si>
    <t>4,2</t>
  </si>
  <si>
    <t>2,23</t>
  </si>
  <si>
    <t>7,09</t>
  </si>
  <si>
    <t>11.1.</t>
  </si>
  <si>
    <t>11.2.</t>
  </si>
  <si>
    <t>11.3.</t>
  </si>
  <si>
    <t>11.9.</t>
  </si>
  <si>
    <t>11.4</t>
  </si>
  <si>
    <t>11.5.</t>
  </si>
  <si>
    <t>11.6</t>
  </si>
  <si>
    <t>11.7.</t>
  </si>
  <si>
    <t>11.8</t>
  </si>
  <si>
    <t>11.10.</t>
  </si>
  <si>
    <t>11.11.</t>
  </si>
  <si>
    <t>11.12.</t>
  </si>
  <si>
    <t>11.13.</t>
  </si>
  <si>
    <t xml:space="preserve">Муниципальная программа Кильмезского района «Профилактика терроризма и экстремизма на территории Кильмезского муниципального района» </t>
  </si>
  <si>
    <t>Отдельное мероприятие «Организация межведомственного взаимодействия, эффективность взаимодействия субъектов в вопросах профилактики терроризма и экстремизма на территории Кильмезского муниципального района»</t>
  </si>
  <si>
    <t>Количество проведенных заседаний антитеррористической комиссии Кильмезского муниципального района</t>
  </si>
  <si>
    <t xml:space="preserve">Организацию взаимодействия с представителями духовенства, профсоюзных, ветеранских </t>
  </si>
  <si>
    <t>Отдельное мероприятие «Реализация мер по противодействию терроризму и экстремизму»</t>
  </si>
  <si>
    <t xml:space="preserve">Организация и проведение рейдов, направленных на выявление и предупреждение </t>
  </si>
  <si>
    <t>Проведение в образовательных учреждения лекций и бесед по вопросам профилактики терроризма и экстремизма и разъяснению действующего законодательства в этих сферах</t>
  </si>
  <si>
    <t>Укрепление антитеррористической защищенности муниципальных объектов образования, культуры, физической культуры и спорта</t>
  </si>
  <si>
    <t>объектов</t>
  </si>
  <si>
    <t xml:space="preserve">Отдельное мероприятие «Проведение культурно-просветительской и агитационной деятельности по профилактике </t>
  </si>
  <si>
    <t>противодействию терроризму и экстремизму»</t>
  </si>
  <si>
    <t>«Проведение в образовательных учреждениях района инструктажей, классных часов, родительских всеобучей по воспитанию у учащихся интернационализма и толерантности»</t>
  </si>
  <si>
    <t>«Организация и проведение тематических мероприятий, направленных на профилактику терроризма, приуроченных ко Дню солидарности в борьбе с терроризмом З сентября»</t>
  </si>
  <si>
    <t xml:space="preserve">«Информирование населения через СМИ, интернет-ресурсы по вопросам противодействия </t>
  </si>
  <si>
    <t>терроризму и экстремизму, поведения в чрезвычайных ситуациях»</t>
  </si>
  <si>
    <t>«Разработка, изготовление и распространение в местах массового пребывания людей информационных материалов (листовок, памяток) по вопросам противодействия терроризму и экстремизму, памяток по соблюдению общепринятых правил и норм поведения»</t>
  </si>
  <si>
    <t>Тем/шт.</t>
  </si>
  <si>
    <t>8/500</t>
  </si>
  <si>
    <t>«Приобретение плакатов по тематике профилактики терроризма и экстремизма»</t>
  </si>
  <si>
    <t>Шт.</t>
  </si>
  <si>
    <t>Отдельное мероприятие «Подготовка и обучение в сфере профилактики и противодействию терроризму и экстремизму»</t>
  </si>
  <si>
    <t>«Обучение и переподготовка по дополнительным профессиональным программам в сфере профилактики терроризма и экстремизма сотрудников органов местного самоуправления,</t>
  </si>
  <si>
    <t>участвующих в рамках своих полномочий в мероприятиях по профилактике терроризма и экстремизма на территории Кильмезского муниципального района»</t>
  </si>
  <si>
    <t>12.</t>
  </si>
  <si>
    <t>Проведение учений и тренировок на объектах, подлежащих антитеррористической защищённости, по отработке взаимодействия территориальных органов исполнительной власти и правоохранительных органов при угрозе совершения террористического акта</t>
  </si>
  <si>
    <t>Мониторинг интернет-ресурсов, библиотечного фонда на наличие материалов террористического и экстремистского содержания</t>
  </si>
  <si>
    <t>12.12.</t>
  </si>
  <si>
    <t>8/550</t>
  </si>
  <si>
    <t>0/50</t>
  </si>
  <si>
    <t>1/1,1</t>
  </si>
  <si>
    <t>8,0</t>
  </si>
  <si>
    <t>Количество предметов основного фонда, внесенных в эл.Госкаталог</t>
  </si>
  <si>
    <t>организаций, СМИ, правоохранительных органов по выработке совместных мер по противодействию межнациональной и религиозной розни</t>
  </si>
  <si>
    <t>террористических угроз и экстремистских проявлений, нарушений миграционных правил и режима регистрации, правонарушений со стороны иностранных граждан и лиц без гражданства, а также в их отношении</t>
  </si>
  <si>
    <t>Муниципальная  программа "Управление муниципальным имуществом муниципального образования Кинльмезский район на 2025-2027 годы"</t>
  </si>
  <si>
    <t>Муниципальная  программа "Управление муниципальными финансами и регулирование межбюджетных отношений"</t>
  </si>
  <si>
    <t>Муниципальная  программа "Развитие культуры и туризма на 2023-2028 годы "</t>
  </si>
  <si>
    <t>Муниципальная программа "Развитие экономического потенциала и формирование благоприятного инвестиционного климата на 2023-2028 годы"</t>
  </si>
  <si>
    <t>Муниципальная программа "Поддержка и развитие малого и среднего предпринимательства в Кильмезском районе на 2025-2030 годы"</t>
  </si>
  <si>
    <t>Муниципальная  программа "Развитие коммунальной, жилищной, транспортной инфраструктуры, строительства и архитектуры в пгт Кильмезь Кильмезского района Кировской области"</t>
  </si>
  <si>
    <t>Приложение № 1</t>
  </si>
  <si>
    <t>Оценка выполнения показателей эффективности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</si>
</sst>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8"/>
      <name val="Times New Roman"/>
      <family val="1"/>
      <charset val="204"/>
    </font>
    <font>
      <sz val="10"/>
      <name val="Arial"/>
      <family val="2"/>
      <charset val="204"/>
    </font>
    <font>
      <b/>
      <sz val="10"/>
      <color rgb="FF000000"/>
      <name val="Arial CYR"/>
    </font>
    <font>
      <b/>
      <sz val="8"/>
      <name val="Times New Roman"/>
      <family val="1"/>
      <charset val="204"/>
    </font>
    <font>
      <sz val="8"/>
      <color theme="1"/>
      <name val="Times New Roman"/>
      <family val="1"/>
      <charset val="204"/>
    </font>
    <font>
      <b/>
      <sz val="8"/>
      <color theme="1"/>
      <name val="Times New Roman"/>
      <family val="1"/>
      <charset val="204"/>
    </font>
    <font>
      <sz val="8"/>
      <color rgb="FF000000"/>
      <name val="Times New Roman"/>
      <family val="1"/>
      <charset val="204"/>
    </font>
    <font>
      <sz val="8"/>
      <name val="Calibri Light"/>
      <family val="2"/>
      <charset val="204"/>
    </font>
    <font>
      <b/>
      <sz val="10"/>
      <name val="Arial"/>
      <family val="2"/>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3" fillId="0" borderId="2">
      <alignment vertical="top" wrapText="1"/>
    </xf>
  </cellStyleXfs>
  <cellXfs count="196">
    <xf numFmtId="0" fontId="0" fillId="0" borderId="0" xfId="0"/>
    <xf numFmtId="0" fontId="0" fillId="2" borderId="0" xfId="0" applyFill="1"/>
    <xf numFmtId="0" fontId="1" fillId="0" borderId="0" xfId="0" applyFont="1"/>
    <xf numFmtId="0" fontId="1" fillId="2" borderId="0" xfId="0" applyFont="1" applyFill="1"/>
    <xf numFmtId="0" fontId="4" fillId="0" borderId="0" xfId="0" applyFont="1" applyAlignment="1">
      <alignment horizontal="center" vertical="center"/>
    </xf>
    <xf numFmtId="49" fontId="1" fillId="0" borderId="1" xfId="0" applyNumberFormat="1" applyFont="1" applyBorder="1" applyAlignment="1">
      <alignment horizontal="left"/>
    </xf>
    <xf numFmtId="0" fontId="2" fillId="0" borderId="0" xfId="0" applyFont="1"/>
    <xf numFmtId="0" fontId="1" fillId="0" borderId="1" xfId="0" applyFont="1" applyBorder="1" applyAlignment="1">
      <alignment horizontal="justify" vertical="center" wrapText="1"/>
    </xf>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1" fillId="2" borderId="1" xfId="0" applyFont="1" applyFill="1" applyBorder="1" applyAlignment="1">
      <alignment horizontal="left" vertical="top"/>
    </xf>
    <xf numFmtId="1" fontId="4" fillId="0" borderId="1" xfId="0" applyNumberFormat="1" applyFont="1" applyBorder="1" applyAlignment="1">
      <alignment horizontal="right" vertical="center"/>
    </xf>
    <xf numFmtId="0" fontId="1" fillId="2" borderId="1" xfId="0" applyFont="1" applyFill="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0" borderId="1" xfId="0" applyFont="1" applyBorder="1" applyAlignment="1">
      <alignment horizontal="left"/>
    </xf>
    <xf numFmtId="0" fontId="1" fillId="2" borderId="1" xfId="0" applyFont="1" applyFill="1" applyBorder="1" applyAlignment="1">
      <alignment horizontal="center"/>
    </xf>
    <xf numFmtId="0" fontId="1" fillId="2" borderId="1" xfId="0" applyFont="1" applyFill="1" applyBorder="1" applyAlignment="1">
      <alignment horizontal="left"/>
    </xf>
    <xf numFmtId="16" fontId="1" fillId="0" borderId="1" xfId="0" applyNumberFormat="1" applyFont="1" applyBorder="1" applyAlignment="1">
      <alignment horizontal="left" vertical="center"/>
    </xf>
    <xf numFmtId="2"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top" indent="2"/>
    </xf>
    <xf numFmtId="0" fontId="1" fillId="0" borderId="1" xfId="0" applyFont="1" applyBorder="1" applyAlignment="1">
      <alignment horizontal="left" vertical="top" indent="2"/>
    </xf>
    <xf numFmtId="0" fontId="1" fillId="0" borderId="1" xfId="0" applyFont="1" applyBorder="1" applyAlignment="1">
      <alignment horizontal="center" vertical="center"/>
    </xf>
    <xf numFmtId="0" fontId="4" fillId="0" borderId="1" xfId="0" applyFont="1" applyBorder="1" applyAlignment="1">
      <alignment horizontal="left" vertical="center"/>
    </xf>
    <xf numFmtId="0" fontId="1" fillId="0" borderId="1" xfId="0" applyFont="1" applyBorder="1" applyAlignment="1">
      <alignment horizontal="center" vertical="top"/>
    </xf>
    <xf numFmtId="0" fontId="1" fillId="0" borderId="1" xfId="0" applyFont="1" applyBorder="1" applyAlignment="1">
      <alignment horizontal="left" vertical="top" indent="4"/>
    </xf>
    <xf numFmtId="0" fontId="1" fillId="0" borderId="1" xfId="0" applyFont="1" applyBorder="1" applyAlignment="1">
      <alignment horizontal="left" vertical="top" indent="3"/>
    </xf>
    <xf numFmtId="0" fontId="4" fillId="0" borderId="1" xfId="0" applyFont="1" applyBorder="1" applyAlignment="1">
      <alignment horizontal="left"/>
    </xf>
    <xf numFmtId="1" fontId="4" fillId="0" borderId="1" xfId="0" applyNumberFormat="1" applyFont="1" applyBorder="1" applyAlignment="1">
      <alignment horizontal="right"/>
    </xf>
    <xf numFmtId="0" fontId="1" fillId="2" borderId="1" xfId="0" applyFont="1" applyFill="1" applyBorder="1" applyAlignment="1">
      <alignment vertical="center" wrapText="1"/>
    </xf>
    <xf numFmtId="49" fontId="1" fillId="0" borderId="1" xfId="0" applyNumberFormat="1" applyFont="1" applyBorder="1" applyAlignment="1">
      <alignment horizontal="left" vertical="center"/>
    </xf>
    <xf numFmtId="0" fontId="1" fillId="2" borderId="1"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applyAlignment="1">
      <alignment horizontal="justify"/>
    </xf>
    <xf numFmtId="0" fontId="1" fillId="2" borderId="1" xfId="0" applyFont="1" applyFill="1" applyBorder="1" applyAlignment="1">
      <alignment horizontal="justify" wrapText="1"/>
    </xf>
    <xf numFmtId="0" fontId="1" fillId="2" borderId="1" xfId="0" applyFont="1" applyFill="1" applyBorder="1" applyAlignment="1">
      <alignment horizontal="left" vertical="top" indent="1"/>
    </xf>
    <xf numFmtId="0" fontId="1" fillId="0" borderId="1" xfId="0" applyFont="1" applyBorder="1" applyAlignment="1">
      <alignment horizontal="left" vertical="top" indent="1"/>
    </xf>
    <xf numFmtId="49" fontId="1" fillId="0" borderId="1" xfId="0" applyNumberFormat="1" applyFont="1" applyBorder="1" applyAlignment="1">
      <alignment horizontal="justify"/>
    </xf>
    <xf numFmtId="49" fontId="1" fillId="0" borderId="1" xfId="0" applyNumberFormat="1" applyFont="1" applyBorder="1" applyAlignment="1">
      <alignment horizontal="justify" vertical="center"/>
    </xf>
    <xf numFmtId="0" fontId="5" fillId="2" borderId="1" xfId="0" applyFont="1" applyFill="1" applyBorder="1" applyAlignment="1">
      <alignment horizontal="left" wrapText="1"/>
    </xf>
    <xf numFmtId="0" fontId="5" fillId="2"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top" indent="3"/>
    </xf>
    <xf numFmtId="0" fontId="5" fillId="2" borderId="1" xfId="0" applyFont="1" applyFill="1" applyBorder="1" applyAlignment="1">
      <alignment horizontal="left"/>
    </xf>
    <xf numFmtId="49" fontId="1" fillId="0" borderId="1" xfId="0" applyNumberFormat="1" applyFont="1" applyBorder="1" applyAlignment="1">
      <alignment horizontal="left" vertical="top"/>
    </xf>
    <xf numFmtId="0" fontId="5" fillId="2" borderId="1" xfId="0" applyFont="1" applyFill="1" applyBorder="1" applyAlignment="1">
      <alignment horizontal="left" vertical="top"/>
    </xf>
    <xf numFmtId="0" fontId="4" fillId="2" borderId="1" xfId="0" applyFont="1" applyFill="1" applyBorder="1" applyAlignment="1">
      <alignment horizontal="justify" wrapText="1"/>
    </xf>
    <xf numFmtId="0" fontId="5" fillId="2" borderId="1" xfId="0" applyFont="1" applyFill="1" applyBorder="1" applyAlignment="1">
      <alignment horizontal="justify"/>
    </xf>
    <xf numFmtId="0" fontId="5" fillId="2" borderId="1" xfId="0" applyFont="1" applyFill="1" applyBorder="1" applyAlignment="1">
      <alignment horizontal="justify" wrapText="1"/>
    </xf>
    <xf numFmtId="49" fontId="1" fillId="2" borderId="1" xfId="0" applyNumberFormat="1" applyFont="1" applyFill="1" applyBorder="1" applyAlignment="1">
      <alignment horizontal="justify" vertical="center"/>
    </xf>
    <xf numFmtId="0" fontId="5" fillId="2" borderId="1" xfId="0" applyFont="1" applyFill="1" applyBorder="1" applyAlignment="1">
      <alignment horizontal="justify" vertical="center"/>
    </xf>
    <xf numFmtId="0" fontId="1" fillId="0" borderId="1" xfId="0" applyFont="1" applyBorder="1" applyAlignment="1">
      <alignment horizontal="center" vertical="center" wrapText="1"/>
    </xf>
    <xf numFmtId="0" fontId="1" fillId="2" borderId="6" xfId="0" applyFont="1" applyFill="1" applyBorder="1" applyAlignment="1">
      <alignment horizontal="center" vertical="center"/>
    </xf>
    <xf numFmtId="16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 fontId="4"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xf>
    <xf numFmtId="0" fontId="1" fillId="2" borderId="1" xfId="0" applyFont="1" applyFill="1" applyBorder="1" applyAlignment="1">
      <alignment horizontal="center" vertical="top"/>
    </xf>
    <xf numFmtId="0" fontId="4" fillId="2" borderId="7" xfId="0" applyFont="1" applyFill="1" applyBorder="1" applyAlignment="1">
      <alignment horizontal="left" wrapText="1"/>
    </xf>
    <xf numFmtId="0" fontId="1" fillId="0" borderId="7" xfId="0" applyFont="1" applyBorder="1" applyAlignment="1">
      <alignment horizontal="left" vertical="top"/>
    </xf>
    <xf numFmtId="0" fontId="1" fillId="0" borderId="7" xfId="0" applyFont="1" applyBorder="1" applyAlignment="1">
      <alignment horizontal="left" vertical="top" indent="3"/>
    </xf>
    <xf numFmtId="0" fontId="1" fillId="0" borderId="1" xfId="0" applyFont="1" applyBorder="1" applyAlignment="1">
      <alignment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vertical="center" wrapText="1"/>
    </xf>
    <xf numFmtId="17" fontId="1"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0" borderId="5" xfId="0" applyFont="1" applyBorder="1" applyAlignment="1">
      <alignment horizontal="center" vertical="center"/>
    </xf>
    <xf numFmtId="0" fontId="1" fillId="2" borderId="7" xfId="0" applyFont="1" applyFill="1" applyBorder="1" applyAlignment="1">
      <alignment horizontal="center" vertical="center"/>
    </xf>
    <xf numFmtId="164" fontId="6" fillId="0" borderId="7" xfId="0" applyNumberFormat="1" applyFont="1" applyBorder="1" applyAlignment="1">
      <alignment horizontal="left" vertical="center"/>
    </xf>
    <xf numFmtId="0" fontId="6" fillId="2" borderId="7" xfId="0" applyFont="1" applyFill="1" applyBorder="1" applyAlignment="1">
      <alignment horizontal="left" wrapText="1"/>
    </xf>
    <xf numFmtId="0" fontId="1" fillId="2" borderId="7" xfId="0" applyFont="1" applyFill="1" applyBorder="1" applyAlignment="1">
      <alignment horizontal="left" vertical="top"/>
    </xf>
    <xf numFmtId="0" fontId="1" fillId="0" borderId="1" xfId="0" applyFont="1" applyBorder="1" applyAlignment="1">
      <alignment vertical="center" wrapText="1"/>
    </xf>
    <xf numFmtId="0" fontId="1" fillId="0" borderId="1" xfId="0" applyFont="1" applyBorder="1" applyAlignment="1">
      <alignment vertical="center"/>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center" vertical="center"/>
    </xf>
    <xf numFmtId="0" fontId="1" fillId="0" borderId="5" xfId="0" applyFont="1" applyBorder="1" applyAlignment="1">
      <alignment vertical="center" wrapText="1"/>
    </xf>
    <xf numFmtId="0" fontId="4" fillId="0" borderId="10" xfId="0" applyFont="1" applyBorder="1" applyAlignment="1">
      <alignment horizontal="left" vertical="center" wrapText="1"/>
    </xf>
    <xf numFmtId="14" fontId="1" fillId="0" borderId="1" xfId="0" applyNumberFormat="1" applyFont="1" applyBorder="1" applyAlignment="1">
      <alignment vertical="center" wrapText="1"/>
    </xf>
    <xf numFmtId="0" fontId="1" fillId="0" borderId="3" xfId="0" applyFont="1" applyBorder="1" applyAlignment="1">
      <alignment vertical="center"/>
    </xf>
    <xf numFmtId="0" fontId="1" fillId="0" borderId="3" xfId="0" applyFont="1" applyBorder="1" applyAlignment="1"/>
    <xf numFmtId="49" fontId="1" fillId="0" borderId="3" xfId="0" applyNumberFormat="1" applyFont="1" applyBorder="1" applyAlignment="1">
      <alignment horizontal="justify" vertical="center"/>
    </xf>
    <xf numFmtId="49" fontId="1" fillId="0" borderId="3" xfId="0" applyNumberFormat="1" applyFont="1" applyBorder="1" applyAlignment="1">
      <alignment horizontal="left" vertical="center"/>
    </xf>
    <xf numFmtId="0" fontId="1" fillId="0" borderId="3" xfId="0" applyFont="1" applyBorder="1"/>
    <xf numFmtId="0" fontId="1" fillId="0" borderId="5" xfId="0" applyFont="1" applyBorder="1"/>
    <xf numFmtId="0" fontId="5" fillId="2" borderId="7" xfId="0" applyFont="1" applyFill="1" applyBorder="1" applyAlignment="1">
      <alignment horizontal="justify"/>
    </xf>
    <xf numFmtId="0" fontId="1" fillId="0" borderId="11" xfId="0" applyFont="1" applyBorder="1" applyAlignment="1"/>
    <xf numFmtId="0" fontId="1" fillId="0" borderId="7" xfId="0" applyFont="1" applyBorder="1" applyAlignment="1">
      <alignment horizontal="center" vertical="center" wrapText="1"/>
    </xf>
    <xf numFmtId="2" fontId="1" fillId="0" borderId="5" xfId="0" applyNumberFormat="1" applyFont="1" applyBorder="1" applyAlignment="1">
      <alignment horizontal="center" vertical="center"/>
    </xf>
    <xf numFmtId="49" fontId="1" fillId="0" borderId="5" xfId="0" applyNumberFormat="1" applyFont="1" applyBorder="1" applyAlignment="1">
      <alignment horizontal="center"/>
    </xf>
    <xf numFmtId="2" fontId="1" fillId="0" borderId="1" xfId="0" applyNumberFormat="1" applyFont="1" applyBorder="1" applyAlignment="1">
      <alignment horizontal="center" vertical="center"/>
    </xf>
    <xf numFmtId="49" fontId="1" fillId="0" borderId="12" xfId="0" applyNumberFormat="1" applyFont="1" applyBorder="1" applyAlignment="1">
      <alignment horizontal="center"/>
    </xf>
    <xf numFmtId="0" fontId="8" fillId="0" borderId="1" xfId="0" applyFont="1" applyBorder="1" applyAlignment="1">
      <alignment horizontal="center" vertical="center" wrapText="1"/>
    </xf>
    <xf numFmtId="0" fontId="1" fillId="0" borderId="5" xfId="0" applyFont="1" applyBorder="1" applyAlignment="1">
      <alignment horizontal="center"/>
    </xf>
    <xf numFmtId="16"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justify" vertical="center"/>
    </xf>
    <xf numFmtId="0" fontId="1" fillId="0" borderId="9" xfId="0" applyFont="1" applyBorder="1"/>
    <xf numFmtId="0" fontId="1" fillId="0" borderId="0" xfId="0" applyFont="1" applyBorder="1"/>
    <xf numFmtId="0" fontId="1" fillId="0" borderId="14" xfId="0" applyFont="1" applyBorder="1"/>
    <xf numFmtId="0" fontId="1" fillId="0" borderId="7" xfId="0" applyFont="1" applyBorder="1" applyAlignment="1">
      <alignment horizontal="justify" vertical="center" wrapText="1"/>
    </xf>
    <xf numFmtId="0" fontId="1" fillId="2" borderId="3" xfId="0" applyFont="1" applyFill="1" applyBorder="1" applyAlignment="1">
      <alignment horizontal="left"/>
    </xf>
    <xf numFmtId="0" fontId="1" fillId="0" borderId="3" xfId="0" applyFont="1" applyBorder="1" applyAlignment="1">
      <alignment horizontal="left"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49" fontId="1" fillId="2" borderId="6" xfId="0" applyNumberFormat="1" applyFont="1" applyFill="1" applyBorder="1" applyAlignment="1">
      <alignment horizontal="center" vertical="center"/>
    </xf>
    <xf numFmtId="0" fontId="4" fillId="0" borderId="7" xfId="0" applyFont="1" applyBorder="1" applyAlignment="1">
      <alignment horizontal="left"/>
    </xf>
    <xf numFmtId="0" fontId="4" fillId="0" borderId="3" xfId="0" applyFont="1" applyBorder="1" applyAlignment="1">
      <alignment vertical="center" wrapText="1"/>
    </xf>
    <xf numFmtId="1" fontId="4" fillId="2" borderId="6" xfId="0" applyNumberFormat="1" applyFont="1" applyFill="1" applyBorder="1" applyAlignment="1">
      <alignment horizontal="right" vertical="center"/>
    </xf>
    <xf numFmtId="0" fontId="4" fillId="0" borderId="3" xfId="0" applyFont="1" applyBorder="1"/>
    <xf numFmtId="16" fontId="1" fillId="0" borderId="3" xfId="0" applyNumberFormat="1" applyFont="1" applyBorder="1"/>
    <xf numFmtId="2" fontId="1" fillId="0" borderId="6" xfId="0" applyNumberFormat="1" applyFont="1" applyBorder="1" applyAlignment="1">
      <alignment horizontal="center" vertical="center"/>
    </xf>
    <xf numFmtId="1" fontId="4" fillId="0" borderId="1" xfId="0" applyNumberFormat="1" applyFont="1" applyBorder="1"/>
    <xf numFmtId="2" fontId="1" fillId="0" borderId="1" xfId="0" applyNumberFormat="1" applyFont="1" applyFill="1" applyBorder="1" applyAlignment="1">
      <alignment horizontal="center" vertical="center"/>
    </xf>
    <xf numFmtId="0" fontId="4" fillId="2" borderId="6" xfId="0" applyFont="1" applyFill="1" applyBorder="1" applyAlignment="1">
      <alignment horizontal="left"/>
    </xf>
    <xf numFmtId="0" fontId="1" fillId="2" borderId="6" xfId="0" applyFont="1" applyFill="1" applyBorder="1" applyAlignment="1">
      <alignment horizontal="left" vertical="top"/>
    </xf>
    <xf numFmtId="0" fontId="1" fillId="2" borderId="6" xfId="0" applyFont="1" applyFill="1" applyBorder="1" applyAlignment="1">
      <alignment horizontal="left" vertical="top" indent="2"/>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left" vertical="top" indent="4"/>
    </xf>
    <xf numFmtId="0" fontId="1" fillId="0" borderId="1" xfId="0" applyFont="1" applyFill="1" applyBorder="1" applyAlignment="1">
      <alignment horizontal="left" vertical="top" indent="2"/>
    </xf>
    <xf numFmtId="0" fontId="1" fillId="0" borderId="1" xfId="0" applyFont="1" applyFill="1" applyBorder="1" applyAlignment="1">
      <alignment horizontal="left" vertical="top" indent="3"/>
    </xf>
    <xf numFmtId="1" fontId="4" fillId="0" borderId="1" xfId="0" applyNumberFormat="1" applyFont="1" applyFill="1" applyBorder="1" applyAlignment="1">
      <alignment horizontal="right" vertical="center"/>
    </xf>
    <xf numFmtId="1" fontId="1"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xf numFmtId="0" fontId="1" fillId="2" borderId="6"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xf>
    <xf numFmtId="0" fontId="1" fillId="0" borderId="7"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16"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9" xfId="0"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7" fillId="0" borderId="1" xfId="0" applyFont="1" applyBorder="1" applyAlignment="1">
      <alignment horizontal="center" vertical="center" wrapText="1"/>
    </xf>
    <xf numFmtId="0" fontId="1" fillId="0" borderId="3" xfId="0" applyFont="1" applyBorder="1" applyAlignment="1">
      <alignment horizontal="justify" vertical="center" wrapText="1"/>
    </xf>
    <xf numFmtId="0" fontId="0" fillId="0" borderId="4" xfId="0" applyBorder="1" applyAlignment="1"/>
    <xf numFmtId="0" fontId="0" fillId="0" borderId="5" xfId="0" applyBorder="1" applyAlignment="1"/>
    <xf numFmtId="0" fontId="7" fillId="0" borderId="1" xfId="0" applyFont="1" applyBorder="1" applyAlignment="1">
      <alignment vertical="center" wrapText="1"/>
    </xf>
    <xf numFmtId="0" fontId="1"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2" fontId="1" fillId="2" borderId="7" xfId="0" applyNumberFormat="1" applyFont="1" applyFill="1" applyBorder="1" applyAlignment="1">
      <alignment horizontal="center" vertical="center"/>
    </xf>
    <xf numFmtId="2" fontId="1" fillId="2" borderId="6" xfId="0" applyNumberFormat="1"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applyAlignment="1"/>
    <xf numFmtId="0" fontId="9" fillId="0" borderId="0" xfId="0"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center" vertical="top"/>
    </xf>
    <xf numFmtId="0" fontId="0" fillId="0" borderId="1" xfId="0" applyBorder="1" applyAlignment="1">
      <alignment horizontal="center"/>
    </xf>
    <xf numFmtId="0" fontId="0" fillId="0" borderId="1" xfId="0" applyBorder="1" applyAlignment="1"/>
  </cellXfs>
  <cellStyles count="2">
    <cellStyle name="xl37" xfId="1" xr:uid="{A861CF29-C6F4-4214-862C-23D7650013C5}"/>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188</xdr:row>
      <xdr:rowOff>0</xdr:rowOff>
    </xdr:from>
    <xdr:to>
      <xdr:col>1</xdr:col>
      <xdr:colOff>9525</xdr:colOff>
      <xdr:row>188</xdr:row>
      <xdr:rowOff>9525</xdr:rowOff>
    </xdr:to>
    <xdr:pic>
      <xdr:nvPicPr>
        <xdr:cNvPr id="7" name="Рисунок 5">
          <a:extLst>
            <a:ext uri="{FF2B5EF4-FFF2-40B4-BE49-F238E27FC236}">
              <a16:creationId xmlns:a16="http://schemas.microsoft.com/office/drawing/2014/main" id="{64644650-A22F-4EC8-94EE-0A6DB81AB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5183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191</xdr:row>
      <xdr:rowOff>0</xdr:rowOff>
    </xdr:from>
    <xdr:to>
      <xdr:col>1</xdr:col>
      <xdr:colOff>9525</xdr:colOff>
      <xdr:row>191</xdr:row>
      <xdr:rowOff>9525</xdr:rowOff>
    </xdr:to>
    <xdr:pic>
      <xdr:nvPicPr>
        <xdr:cNvPr id="8" name="Рисунок 4">
          <a:extLst>
            <a:ext uri="{FF2B5EF4-FFF2-40B4-BE49-F238E27FC236}">
              <a16:creationId xmlns:a16="http://schemas.microsoft.com/office/drawing/2014/main" id="{587B8F3F-1871-420F-B1ED-77EFE6C62B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5305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196</xdr:row>
      <xdr:rowOff>0</xdr:rowOff>
    </xdr:from>
    <xdr:to>
      <xdr:col>1</xdr:col>
      <xdr:colOff>9525</xdr:colOff>
      <xdr:row>196</xdr:row>
      <xdr:rowOff>9525</xdr:rowOff>
    </xdr:to>
    <xdr:pic>
      <xdr:nvPicPr>
        <xdr:cNvPr id="9" name="Рисунок 3">
          <a:extLst>
            <a:ext uri="{FF2B5EF4-FFF2-40B4-BE49-F238E27FC236}">
              <a16:creationId xmlns:a16="http://schemas.microsoft.com/office/drawing/2014/main" id="{6A9AB20B-2C9B-43D4-A4B3-11AA662AEE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5569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200</xdr:row>
      <xdr:rowOff>0</xdr:rowOff>
    </xdr:from>
    <xdr:to>
      <xdr:col>1</xdr:col>
      <xdr:colOff>9525</xdr:colOff>
      <xdr:row>200</xdr:row>
      <xdr:rowOff>9525</xdr:rowOff>
    </xdr:to>
    <xdr:pic>
      <xdr:nvPicPr>
        <xdr:cNvPr id="10" name="Рисунок 2">
          <a:extLst>
            <a:ext uri="{FF2B5EF4-FFF2-40B4-BE49-F238E27FC236}">
              <a16:creationId xmlns:a16="http://schemas.microsoft.com/office/drawing/2014/main" id="{64C1ED22-95EA-499D-83EE-51C439E214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5753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205</xdr:row>
      <xdr:rowOff>0</xdr:rowOff>
    </xdr:from>
    <xdr:to>
      <xdr:col>1</xdr:col>
      <xdr:colOff>9525</xdr:colOff>
      <xdr:row>205</xdr:row>
      <xdr:rowOff>9525</xdr:rowOff>
    </xdr:to>
    <xdr:pic>
      <xdr:nvPicPr>
        <xdr:cNvPr id="11" name="Рисунок 1">
          <a:extLst>
            <a:ext uri="{FF2B5EF4-FFF2-40B4-BE49-F238E27FC236}">
              <a16:creationId xmlns:a16="http://schemas.microsoft.com/office/drawing/2014/main" id="{4E04EF27-423D-45C2-AD6C-88D7DD83871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475" y="59959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5"/>
  <sheetViews>
    <sheetView tabSelected="1" zoomScale="145" zoomScaleNormal="145" workbookViewId="0">
      <selection activeCell="H166" sqref="H166"/>
    </sheetView>
  </sheetViews>
  <sheetFormatPr defaultRowHeight="12.75" x14ac:dyDescent="0.2"/>
  <cols>
    <col min="1" max="1" width="5.5703125" style="8" customWidth="1"/>
    <col min="2" max="2" width="69.7109375" style="8" customWidth="1"/>
    <col min="3" max="3" width="11" style="8" customWidth="1"/>
    <col min="4" max="4" width="9.85546875" style="8" customWidth="1"/>
    <col min="5" max="5" width="10.140625" style="8" customWidth="1"/>
    <col min="6" max="6" width="8.5703125" style="8" customWidth="1"/>
    <col min="7" max="7" width="12.5703125" style="8" customWidth="1"/>
    <col min="8" max="8" width="9.140625" style="2"/>
  </cols>
  <sheetData>
    <row r="1" spans="1:11" x14ac:dyDescent="0.2">
      <c r="A1" s="106"/>
      <c r="B1" s="106"/>
      <c r="C1" s="106"/>
      <c r="D1" s="106"/>
      <c r="E1" s="192" t="s">
        <v>413</v>
      </c>
      <c r="F1" s="191"/>
      <c r="G1" s="191"/>
      <c r="H1" s="190"/>
    </row>
    <row r="2" spans="1:11" ht="27.75" customHeight="1" x14ac:dyDescent="0.2">
      <c r="A2" s="193" t="s">
        <v>257</v>
      </c>
      <c r="B2" s="194"/>
      <c r="C2" s="194"/>
      <c r="D2" s="194"/>
      <c r="E2" s="194"/>
      <c r="F2" s="194"/>
      <c r="G2" s="194"/>
      <c r="H2" s="195"/>
    </row>
    <row r="3" spans="1:11" ht="21" hidden="1" customHeight="1" x14ac:dyDescent="0.2">
      <c r="A3" s="167" t="s">
        <v>200</v>
      </c>
      <c r="B3" s="168" t="s">
        <v>178</v>
      </c>
      <c r="C3" s="146" t="s">
        <v>193</v>
      </c>
      <c r="D3" s="169" t="s">
        <v>177</v>
      </c>
      <c r="E3" s="169"/>
      <c r="F3" s="169"/>
      <c r="G3" s="169"/>
      <c r="H3" s="8"/>
    </row>
    <row r="4" spans="1:11" ht="66" customHeight="1" x14ac:dyDescent="0.2">
      <c r="A4" s="167"/>
      <c r="B4" s="168"/>
      <c r="C4" s="146"/>
      <c r="D4" s="137" t="s">
        <v>190</v>
      </c>
      <c r="E4" s="137" t="s">
        <v>191</v>
      </c>
      <c r="F4" s="137" t="s">
        <v>192</v>
      </c>
      <c r="G4" s="137" t="s">
        <v>414</v>
      </c>
      <c r="H4" s="137" t="s">
        <v>211</v>
      </c>
    </row>
    <row r="5" spans="1:11" ht="21.75" x14ac:dyDescent="0.2">
      <c r="A5" s="10" t="s">
        <v>180</v>
      </c>
      <c r="B5" s="11" t="s">
        <v>179</v>
      </c>
      <c r="C5" s="12"/>
      <c r="D5" s="12"/>
      <c r="E5" s="12"/>
      <c r="F5" s="12"/>
      <c r="G5" s="13">
        <f>(G6+G7+G8+G9+G10+G11+G12+G13+G14+G15)/10*100</f>
        <v>100.95555555555555</v>
      </c>
      <c r="H5" s="133">
        <v>40</v>
      </c>
    </row>
    <row r="6" spans="1:11" ht="33" customHeight="1" x14ac:dyDescent="0.2">
      <c r="A6" s="10" t="s">
        <v>181</v>
      </c>
      <c r="B6" s="14" t="s">
        <v>124</v>
      </c>
      <c r="C6" s="15" t="s">
        <v>9</v>
      </c>
      <c r="D6" s="15">
        <v>0</v>
      </c>
      <c r="E6" s="15">
        <v>0</v>
      </c>
      <c r="F6" s="15">
        <v>0</v>
      </c>
      <c r="G6" s="15">
        <v>1</v>
      </c>
      <c r="H6" s="3"/>
    </row>
    <row r="7" spans="1:11" ht="20.25" customHeight="1" x14ac:dyDescent="0.2">
      <c r="A7" s="10" t="s">
        <v>182</v>
      </c>
      <c r="B7" s="16" t="s">
        <v>194</v>
      </c>
      <c r="C7" s="15" t="s">
        <v>9</v>
      </c>
      <c r="D7" s="15">
        <v>0</v>
      </c>
      <c r="E7" s="15">
        <v>0</v>
      </c>
      <c r="F7" s="15">
        <v>0</v>
      </c>
      <c r="G7" s="15">
        <v>1</v>
      </c>
      <c r="H7" s="3"/>
    </row>
    <row r="8" spans="1:11" ht="17.25" customHeight="1" x14ac:dyDescent="0.2">
      <c r="A8" s="17" t="s">
        <v>183</v>
      </c>
      <c r="B8" s="14" t="s">
        <v>188</v>
      </c>
      <c r="C8" s="18" t="s">
        <v>9</v>
      </c>
      <c r="D8" s="18">
        <v>31</v>
      </c>
      <c r="E8" s="18">
        <v>31</v>
      </c>
      <c r="F8" s="18">
        <v>0</v>
      </c>
      <c r="G8" s="15">
        <f t="shared" ref="G8:G15" si="0">E8/D8</f>
        <v>1</v>
      </c>
      <c r="H8" s="3"/>
    </row>
    <row r="9" spans="1:11" x14ac:dyDescent="0.2">
      <c r="A9" s="17" t="s">
        <v>184</v>
      </c>
      <c r="B9" s="19" t="s">
        <v>189</v>
      </c>
      <c r="C9" s="18" t="s">
        <v>1</v>
      </c>
      <c r="D9" s="18">
        <v>100</v>
      </c>
      <c r="E9" s="18">
        <v>100</v>
      </c>
      <c r="F9" s="18">
        <v>0</v>
      </c>
      <c r="G9" s="15">
        <f t="shared" si="0"/>
        <v>1</v>
      </c>
      <c r="H9" s="3"/>
    </row>
    <row r="10" spans="1:11" ht="26.25" customHeight="1" x14ac:dyDescent="0.2">
      <c r="A10" s="10" t="s">
        <v>185</v>
      </c>
      <c r="B10" s="14" t="s">
        <v>195</v>
      </c>
      <c r="C10" s="15" t="s">
        <v>1</v>
      </c>
      <c r="D10" s="15">
        <v>100</v>
      </c>
      <c r="E10" s="15">
        <v>100</v>
      </c>
      <c r="F10" s="15">
        <v>0</v>
      </c>
      <c r="G10" s="15">
        <f t="shared" si="0"/>
        <v>1</v>
      </c>
      <c r="H10" s="3"/>
    </row>
    <row r="11" spans="1:11" ht="22.5" x14ac:dyDescent="0.2">
      <c r="A11" s="20" t="s">
        <v>145</v>
      </c>
      <c r="B11" s="14" t="s">
        <v>196</v>
      </c>
      <c r="C11" s="15" t="s">
        <v>1</v>
      </c>
      <c r="D11" s="15">
        <v>90</v>
      </c>
      <c r="E11" s="15">
        <v>95</v>
      </c>
      <c r="F11" s="15">
        <f>E11-D11</f>
        <v>5</v>
      </c>
      <c r="G11" s="21">
        <f t="shared" si="0"/>
        <v>1.0555555555555556</v>
      </c>
      <c r="H11" s="3"/>
    </row>
    <row r="12" spans="1:11" x14ac:dyDescent="0.2">
      <c r="A12" s="20" t="s">
        <v>146</v>
      </c>
      <c r="B12" s="22" t="s">
        <v>197</v>
      </c>
      <c r="C12" s="15" t="s">
        <v>1</v>
      </c>
      <c r="D12" s="15">
        <v>100</v>
      </c>
      <c r="E12" s="15">
        <v>100</v>
      </c>
      <c r="F12" s="15">
        <f>E12-D12</f>
        <v>0</v>
      </c>
      <c r="G12" s="15">
        <f t="shared" si="0"/>
        <v>1</v>
      </c>
      <c r="H12" s="3"/>
    </row>
    <row r="13" spans="1:11" ht="22.5" x14ac:dyDescent="0.2">
      <c r="A13" s="10" t="s">
        <v>186</v>
      </c>
      <c r="B13" s="14" t="s">
        <v>198</v>
      </c>
      <c r="C13" s="15" t="s">
        <v>1</v>
      </c>
      <c r="D13" s="15">
        <v>100</v>
      </c>
      <c r="E13" s="15">
        <v>100</v>
      </c>
      <c r="F13" s="15">
        <f t="shared" ref="F13:F15" si="1">E13-D13</f>
        <v>0</v>
      </c>
      <c r="G13" s="15">
        <f t="shared" si="0"/>
        <v>1</v>
      </c>
      <c r="H13" s="3"/>
    </row>
    <row r="14" spans="1:11" x14ac:dyDescent="0.2">
      <c r="A14" s="17" t="s">
        <v>187</v>
      </c>
      <c r="B14" s="19" t="s">
        <v>199</v>
      </c>
      <c r="C14" s="18" t="s">
        <v>1</v>
      </c>
      <c r="D14" s="18">
        <v>100</v>
      </c>
      <c r="E14" s="18">
        <v>100</v>
      </c>
      <c r="F14" s="15">
        <f t="shared" si="1"/>
        <v>0</v>
      </c>
      <c r="G14" s="15">
        <f t="shared" si="0"/>
        <v>1</v>
      </c>
      <c r="H14" s="3"/>
    </row>
    <row r="15" spans="1:11" ht="35.25" customHeight="1" x14ac:dyDescent="0.2">
      <c r="A15" s="5" t="s">
        <v>147</v>
      </c>
      <c r="B15" s="14" t="s">
        <v>0</v>
      </c>
      <c r="C15" s="18" t="s">
        <v>1</v>
      </c>
      <c r="D15" s="15">
        <v>50</v>
      </c>
      <c r="E15" s="15">
        <v>52</v>
      </c>
      <c r="F15" s="15">
        <f t="shared" si="1"/>
        <v>2</v>
      </c>
      <c r="G15" s="15">
        <f t="shared" si="0"/>
        <v>1.04</v>
      </c>
      <c r="H15" s="3"/>
      <c r="K15" s="6" t="s">
        <v>177</v>
      </c>
    </row>
    <row r="16" spans="1:11" ht="21.75" x14ac:dyDescent="0.2">
      <c r="A16" s="26" t="s">
        <v>55</v>
      </c>
      <c r="B16" s="11" t="s">
        <v>407</v>
      </c>
      <c r="C16" s="12"/>
      <c r="D16" s="23"/>
      <c r="E16" s="12"/>
      <c r="F16" s="24"/>
      <c r="G16" s="13">
        <f>(G17+G18+G19+G20+G21+G22)/6*100</f>
        <v>398.45837965176406</v>
      </c>
      <c r="H16" s="134">
        <v>40</v>
      </c>
    </row>
    <row r="17" spans="1:8" ht="22.5" x14ac:dyDescent="0.2">
      <c r="A17" s="10" t="s">
        <v>53</v>
      </c>
      <c r="B17" s="14" t="s">
        <v>212</v>
      </c>
      <c r="C17" s="15" t="s">
        <v>8</v>
      </c>
      <c r="D17" s="15">
        <v>618.5</v>
      </c>
      <c r="E17" s="15">
        <v>555.05999999999995</v>
      </c>
      <c r="F17" s="25">
        <f>E17-D17</f>
        <v>-63.440000000000055</v>
      </c>
      <c r="G17" s="21">
        <f>E17/D17</f>
        <v>0.89742926434923187</v>
      </c>
    </row>
    <row r="18" spans="1:8" x14ac:dyDescent="0.2">
      <c r="A18" s="10" t="s">
        <v>2</v>
      </c>
      <c r="B18" s="22" t="s">
        <v>213</v>
      </c>
      <c r="C18" s="15" t="s">
        <v>8</v>
      </c>
      <c r="D18" s="15">
        <v>0</v>
      </c>
      <c r="E18" s="15">
        <v>386.3</v>
      </c>
      <c r="F18" s="25">
        <f t="shared" ref="F18:F22" si="2">E18-D18</f>
        <v>386.3</v>
      </c>
      <c r="G18" s="57">
        <v>1</v>
      </c>
    </row>
    <row r="19" spans="1:8" ht="22.5" x14ac:dyDescent="0.2">
      <c r="A19" s="10" t="s">
        <v>54</v>
      </c>
      <c r="B19" s="14" t="s">
        <v>214</v>
      </c>
      <c r="C19" s="15" t="s">
        <v>8</v>
      </c>
      <c r="D19" s="15">
        <v>2609</v>
      </c>
      <c r="E19" s="15">
        <v>2791.3</v>
      </c>
      <c r="F19" s="25">
        <f t="shared" si="2"/>
        <v>182.30000000000018</v>
      </c>
      <c r="G19" s="57">
        <f t="shared" ref="G19:G29" si="3">E19/D19</f>
        <v>1.0698735147566119</v>
      </c>
    </row>
    <row r="20" spans="1:8" ht="18" customHeight="1" x14ac:dyDescent="0.2">
      <c r="A20" s="10" t="s">
        <v>3</v>
      </c>
      <c r="B20" s="16" t="s">
        <v>215</v>
      </c>
      <c r="C20" s="15" t="s">
        <v>8</v>
      </c>
      <c r="D20" s="15">
        <v>100</v>
      </c>
      <c r="E20" s="15">
        <v>1874.02</v>
      </c>
      <c r="F20" s="25">
        <f t="shared" si="2"/>
        <v>1774.02</v>
      </c>
      <c r="G20" s="56">
        <f t="shared" si="3"/>
        <v>18.740200000000002</v>
      </c>
    </row>
    <row r="21" spans="1:8" ht="22.5" x14ac:dyDescent="0.2">
      <c r="A21" s="10" t="s">
        <v>4</v>
      </c>
      <c r="B21" s="14" t="s">
        <v>216</v>
      </c>
      <c r="C21" s="15" t="s">
        <v>6</v>
      </c>
      <c r="D21" s="15">
        <v>10</v>
      </c>
      <c r="E21" s="15">
        <v>12</v>
      </c>
      <c r="F21" s="25">
        <f t="shared" si="2"/>
        <v>2</v>
      </c>
      <c r="G21" s="56">
        <f t="shared" si="3"/>
        <v>1.2</v>
      </c>
    </row>
    <row r="22" spans="1:8" ht="22.5" x14ac:dyDescent="0.2">
      <c r="A22" s="10" t="s">
        <v>217</v>
      </c>
      <c r="B22" s="14" t="s">
        <v>218</v>
      </c>
      <c r="C22" s="15" t="s">
        <v>6</v>
      </c>
      <c r="D22" s="15">
        <v>1</v>
      </c>
      <c r="E22" s="15">
        <v>1</v>
      </c>
      <c r="F22" s="25">
        <f t="shared" si="2"/>
        <v>0</v>
      </c>
      <c r="G22" s="57">
        <f t="shared" si="3"/>
        <v>1</v>
      </c>
    </row>
    <row r="23" spans="1:8" ht="21" x14ac:dyDescent="0.2">
      <c r="A23" s="26" t="s">
        <v>57</v>
      </c>
      <c r="B23" s="126" t="s">
        <v>408</v>
      </c>
      <c r="C23" s="127"/>
      <c r="D23" s="128"/>
      <c r="E23" s="129"/>
      <c r="F23" s="130"/>
      <c r="G23" s="131">
        <f>(G24+G25+G26+G27+G28+G29+G30+G32+G33+G34+G35+G36+G37+G38+G40+G42+G43++G45+G46)/19*100</f>
        <v>90.945864661654127</v>
      </c>
      <c r="H23" s="134">
        <v>36</v>
      </c>
    </row>
    <row r="24" spans="1:8" ht="22.5" x14ac:dyDescent="0.2">
      <c r="A24" s="60" t="s">
        <v>58</v>
      </c>
      <c r="B24" s="7" t="s">
        <v>219</v>
      </c>
      <c r="C24" s="9" t="s">
        <v>220</v>
      </c>
      <c r="D24" s="9" t="s">
        <v>221</v>
      </c>
      <c r="E24" s="25" t="s">
        <v>221</v>
      </c>
      <c r="F24" s="25">
        <v>1</v>
      </c>
      <c r="G24" s="132">
        <v>1</v>
      </c>
      <c r="H24" s="4"/>
    </row>
    <row r="25" spans="1:8" ht="24.75" customHeight="1" x14ac:dyDescent="0.2">
      <c r="A25" s="60" t="s">
        <v>59</v>
      </c>
      <c r="B25" s="7" t="s">
        <v>222</v>
      </c>
      <c r="C25" s="9" t="s">
        <v>223</v>
      </c>
      <c r="D25" s="9">
        <v>100</v>
      </c>
      <c r="E25" s="25">
        <v>99.4</v>
      </c>
      <c r="F25" s="25">
        <f>E25-D25</f>
        <v>-0.59999999999999432</v>
      </c>
      <c r="G25" s="122">
        <f t="shared" si="3"/>
        <v>0.99400000000000011</v>
      </c>
      <c r="H25" s="4"/>
    </row>
    <row r="26" spans="1:8" ht="22.5" x14ac:dyDescent="0.2">
      <c r="A26" s="60" t="s">
        <v>60</v>
      </c>
      <c r="B26" s="7" t="s">
        <v>224</v>
      </c>
      <c r="C26" s="9" t="s">
        <v>223</v>
      </c>
      <c r="D26" s="9" t="s">
        <v>225</v>
      </c>
      <c r="E26" s="25">
        <v>2.4700000000000002</v>
      </c>
      <c r="F26" s="25">
        <v>1.47</v>
      </c>
      <c r="G26" s="132">
        <v>0</v>
      </c>
      <c r="H26" s="4"/>
    </row>
    <row r="27" spans="1:8" ht="33.75" x14ac:dyDescent="0.2">
      <c r="A27" s="60" t="s">
        <v>56</v>
      </c>
      <c r="B27" s="7" t="s">
        <v>226</v>
      </c>
      <c r="C27" s="9" t="s">
        <v>223</v>
      </c>
      <c r="D27" s="9">
        <v>1.4</v>
      </c>
      <c r="E27" s="25">
        <v>0.4</v>
      </c>
      <c r="F27" s="25">
        <f>E27-D27</f>
        <v>-0.99999999999999989</v>
      </c>
      <c r="G27" s="21">
        <f t="shared" si="3"/>
        <v>0.28571428571428575</v>
      </c>
      <c r="H27" s="4"/>
    </row>
    <row r="28" spans="1:8" ht="22.5" x14ac:dyDescent="0.2">
      <c r="A28" s="60" t="s">
        <v>61</v>
      </c>
      <c r="B28" s="7" t="s">
        <v>227</v>
      </c>
      <c r="C28" s="9" t="s">
        <v>223</v>
      </c>
      <c r="D28" s="9">
        <v>100</v>
      </c>
      <c r="E28" s="25">
        <v>100</v>
      </c>
      <c r="F28" s="25">
        <v>0</v>
      </c>
      <c r="G28" s="57">
        <f t="shared" si="3"/>
        <v>1</v>
      </c>
      <c r="H28" s="4"/>
    </row>
    <row r="29" spans="1:8" ht="22.5" x14ac:dyDescent="0.2">
      <c r="A29" s="60" t="s">
        <v>243</v>
      </c>
      <c r="B29" s="7" t="s">
        <v>228</v>
      </c>
      <c r="C29" s="9" t="s">
        <v>229</v>
      </c>
      <c r="D29" s="9">
        <v>1.7</v>
      </c>
      <c r="E29" s="25">
        <v>1.7</v>
      </c>
      <c r="F29" s="25">
        <v>0</v>
      </c>
      <c r="G29" s="57">
        <f t="shared" si="3"/>
        <v>1</v>
      </c>
      <c r="H29" s="4"/>
    </row>
    <row r="30" spans="1:8" x14ac:dyDescent="0.2">
      <c r="A30" s="60" t="s">
        <v>244</v>
      </c>
      <c r="B30" s="7" t="s">
        <v>230</v>
      </c>
      <c r="C30" s="9" t="s">
        <v>220</v>
      </c>
      <c r="D30" s="9" t="s">
        <v>221</v>
      </c>
      <c r="E30" s="25" t="s">
        <v>221</v>
      </c>
      <c r="F30" s="25">
        <v>1</v>
      </c>
      <c r="G30" s="57">
        <v>1</v>
      </c>
      <c r="H30" s="4"/>
    </row>
    <row r="31" spans="1:8" x14ac:dyDescent="0.2">
      <c r="A31" s="60"/>
      <c r="B31" s="155" t="s">
        <v>242</v>
      </c>
      <c r="C31" s="170"/>
      <c r="D31" s="170"/>
      <c r="E31" s="170"/>
      <c r="F31" s="170"/>
      <c r="G31" s="171"/>
      <c r="H31" s="4"/>
    </row>
    <row r="32" spans="1:8" ht="22.5" x14ac:dyDescent="0.2">
      <c r="A32" s="60" t="s">
        <v>245</v>
      </c>
      <c r="B32" s="7" t="s">
        <v>231</v>
      </c>
      <c r="C32" s="9" t="s">
        <v>220</v>
      </c>
      <c r="D32" s="9" t="s">
        <v>221</v>
      </c>
      <c r="E32" s="25" t="s">
        <v>221</v>
      </c>
      <c r="F32" s="25">
        <v>1</v>
      </c>
      <c r="G32" s="58">
        <v>1</v>
      </c>
      <c r="H32" s="4"/>
    </row>
    <row r="33" spans="1:8" x14ac:dyDescent="0.2">
      <c r="A33" s="60" t="s">
        <v>246</v>
      </c>
      <c r="B33" s="7" t="s">
        <v>232</v>
      </c>
      <c r="C33" s="9" t="s">
        <v>220</v>
      </c>
      <c r="D33" s="9" t="s">
        <v>221</v>
      </c>
      <c r="E33" s="25" t="s">
        <v>221</v>
      </c>
      <c r="F33" s="25">
        <v>1</v>
      </c>
      <c r="G33" s="58">
        <v>1</v>
      </c>
      <c r="H33" s="4"/>
    </row>
    <row r="34" spans="1:8" ht="22.5" x14ac:dyDescent="0.2">
      <c r="A34" s="60" t="s">
        <v>247</v>
      </c>
      <c r="B34" s="7" t="s">
        <v>233</v>
      </c>
      <c r="C34" s="9" t="s">
        <v>220</v>
      </c>
      <c r="D34" s="9" t="s">
        <v>221</v>
      </c>
      <c r="E34" s="25" t="s">
        <v>221</v>
      </c>
      <c r="F34" s="25">
        <v>1</v>
      </c>
      <c r="G34" s="58">
        <v>1</v>
      </c>
      <c r="H34" s="4"/>
    </row>
    <row r="35" spans="1:8" ht="33.75" x14ac:dyDescent="0.2">
      <c r="A35" s="60" t="s">
        <v>248</v>
      </c>
      <c r="B35" s="7" t="s">
        <v>234</v>
      </c>
      <c r="C35" s="9" t="s">
        <v>223</v>
      </c>
      <c r="D35" s="9">
        <v>100</v>
      </c>
      <c r="E35" s="25">
        <v>100</v>
      </c>
      <c r="F35" s="25">
        <v>0</v>
      </c>
      <c r="G35" s="58">
        <v>1</v>
      </c>
      <c r="H35" s="4"/>
    </row>
    <row r="36" spans="1:8" x14ac:dyDescent="0.2">
      <c r="A36" s="60" t="s">
        <v>249</v>
      </c>
      <c r="B36" s="7" t="s">
        <v>230</v>
      </c>
      <c r="C36" s="9" t="s">
        <v>220</v>
      </c>
      <c r="D36" s="9" t="s">
        <v>221</v>
      </c>
      <c r="E36" s="25" t="s">
        <v>221</v>
      </c>
      <c r="F36" s="25">
        <v>1</v>
      </c>
      <c r="G36" s="15">
        <v>1</v>
      </c>
    </row>
    <row r="37" spans="1:8" x14ac:dyDescent="0.2">
      <c r="A37" s="60" t="s">
        <v>250</v>
      </c>
      <c r="B37" s="7" t="s">
        <v>235</v>
      </c>
      <c r="C37" s="9" t="s">
        <v>223</v>
      </c>
      <c r="D37" s="9">
        <v>100</v>
      </c>
      <c r="E37" s="25">
        <v>100</v>
      </c>
      <c r="F37" s="25">
        <v>0</v>
      </c>
      <c r="G37" s="15">
        <v>1</v>
      </c>
    </row>
    <row r="38" spans="1:8" ht="26.25" customHeight="1" x14ac:dyDescent="0.2">
      <c r="A38" s="60" t="s">
        <v>251</v>
      </c>
      <c r="B38" s="7" t="s">
        <v>236</v>
      </c>
      <c r="C38" s="9" t="s">
        <v>220</v>
      </c>
      <c r="D38" s="9" t="s">
        <v>221</v>
      </c>
      <c r="E38" s="25" t="s">
        <v>221</v>
      </c>
      <c r="F38" s="25">
        <v>1</v>
      </c>
      <c r="G38" s="15">
        <v>1</v>
      </c>
    </row>
    <row r="39" spans="1:8" s="1" customFormat="1" ht="13.5" customHeight="1" x14ac:dyDescent="0.2">
      <c r="A39" s="19"/>
      <c r="B39" s="155" t="s">
        <v>237</v>
      </c>
      <c r="C39" s="144"/>
      <c r="D39" s="144"/>
      <c r="E39" s="144"/>
      <c r="F39" s="144"/>
      <c r="G39" s="145"/>
      <c r="H39" s="3"/>
    </row>
    <row r="40" spans="1:8" s="1" customFormat="1" ht="22.5" x14ac:dyDescent="0.2">
      <c r="A40" s="19" t="s">
        <v>252</v>
      </c>
      <c r="B40" s="7" t="s">
        <v>238</v>
      </c>
      <c r="C40" s="9" t="s">
        <v>220</v>
      </c>
      <c r="D40" s="9" t="s">
        <v>221</v>
      </c>
      <c r="E40" s="25" t="s">
        <v>221</v>
      </c>
      <c r="F40" s="15">
        <v>1</v>
      </c>
      <c r="G40" s="15">
        <v>1</v>
      </c>
      <c r="H40" s="3"/>
    </row>
    <row r="41" spans="1:8" s="1" customFormat="1" x14ac:dyDescent="0.2">
      <c r="A41" s="19"/>
      <c r="B41" s="155" t="s">
        <v>239</v>
      </c>
      <c r="C41" s="160"/>
      <c r="D41" s="160"/>
      <c r="E41" s="160"/>
      <c r="F41" s="160"/>
      <c r="G41" s="161"/>
      <c r="H41" s="3"/>
    </row>
    <row r="42" spans="1:8" s="1" customFormat="1" ht="33.75" x14ac:dyDescent="0.2">
      <c r="A42" s="19" t="s">
        <v>253</v>
      </c>
      <c r="B42" s="7" t="s">
        <v>240</v>
      </c>
      <c r="C42" s="9" t="s">
        <v>223</v>
      </c>
      <c r="D42" s="9">
        <v>100</v>
      </c>
      <c r="E42" s="25">
        <v>100</v>
      </c>
      <c r="F42" s="15">
        <v>0</v>
      </c>
      <c r="G42" s="15">
        <v>1</v>
      </c>
      <c r="H42" s="3"/>
    </row>
    <row r="43" spans="1:8" s="1" customFormat="1" ht="22.5" x14ac:dyDescent="0.2">
      <c r="A43" s="19" t="s">
        <v>254</v>
      </c>
      <c r="B43" s="7" t="s">
        <v>241</v>
      </c>
      <c r="C43" s="9" t="s">
        <v>220</v>
      </c>
      <c r="D43" s="9" t="s">
        <v>221</v>
      </c>
      <c r="E43" s="25" t="s">
        <v>221</v>
      </c>
      <c r="F43" s="25">
        <v>1</v>
      </c>
      <c r="G43" s="15">
        <v>1</v>
      </c>
      <c r="H43" s="3"/>
    </row>
    <row r="44" spans="1:8" s="1" customFormat="1" x14ac:dyDescent="0.2">
      <c r="A44" s="109"/>
      <c r="B44" s="155" t="s">
        <v>239</v>
      </c>
      <c r="C44" s="160"/>
      <c r="D44" s="160"/>
      <c r="E44" s="160"/>
      <c r="F44" s="160"/>
      <c r="G44" s="161"/>
      <c r="H44" s="3"/>
    </row>
    <row r="45" spans="1:8" s="1" customFormat="1" ht="33.75" x14ac:dyDescent="0.2">
      <c r="A45" s="109" t="s">
        <v>255</v>
      </c>
      <c r="B45" s="7" t="s">
        <v>240</v>
      </c>
      <c r="C45" s="61" t="s">
        <v>223</v>
      </c>
      <c r="D45" s="61">
        <v>100</v>
      </c>
      <c r="E45" s="84">
        <v>100</v>
      </c>
      <c r="F45" s="55">
        <v>0</v>
      </c>
      <c r="G45" s="55">
        <v>1</v>
      </c>
      <c r="H45" s="3"/>
    </row>
    <row r="46" spans="1:8" ht="22.5" x14ac:dyDescent="0.2">
      <c r="A46" s="110" t="s">
        <v>256</v>
      </c>
      <c r="B46" s="7" t="s">
        <v>241</v>
      </c>
      <c r="C46" s="61" t="s">
        <v>220</v>
      </c>
      <c r="D46" s="61" t="s">
        <v>221</v>
      </c>
      <c r="E46" s="73" t="s">
        <v>221</v>
      </c>
      <c r="F46" s="25">
        <v>1</v>
      </c>
      <c r="G46" s="15">
        <v>1</v>
      </c>
    </row>
    <row r="47" spans="1:8" x14ac:dyDescent="0.2">
      <c r="A47" s="30" t="s">
        <v>62</v>
      </c>
      <c r="B47" s="123" t="s">
        <v>409</v>
      </c>
      <c r="C47" s="124"/>
      <c r="D47" s="125"/>
      <c r="E47" s="23"/>
      <c r="F47" s="24"/>
      <c r="G47" s="31">
        <f>(G48+G49+G50+G51+G52+G53+G54+G55+G56+G57+G58+G59+G60+G61+G62+G63+G64+G65)/18*100</f>
        <v>93.723205536890092</v>
      </c>
      <c r="H47" s="134">
        <v>38</v>
      </c>
    </row>
    <row r="48" spans="1:8" ht="22.5" x14ac:dyDescent="0.2">
      <c r="A48" s="10" t="s">
        <v>63</v>
      </c>
      <c r="B48" s="32" t="s">
        <v>10</v>
      </c>
      <c r="C48" s="22" t="s">
        <v>12</v>
      </c>
      <c r="D48" s="15">
        <v>42041</v>
      </c>
      <c r="E48" s="15">
        <v>50850</v>
      </c>
      <c r="F48" s="25">
        <f t="shared" ref="F48:F65" si="4">E48-D48</f>
        <v>8809</v>
      </c>
      <c r="G48" s="21">
        <f t="shared" ref="G48:G65" si="5">E48/D48</f>
        <v>1.2095335505815752</v>
      </c>
    </row>
    <row r="49" spans="1:7" ht="22.5" x14ac:dyDescent="0.2">
      <c r="A49" s="10" t="s">
        <v>64</v>
      </c>
      <c r="B49" s="32" t="s">
        <v>11</v>
      </c>
      <c r="C49" s="22" t="s">
        <v>12</v>
      </c>
      <c r="D49" s="15">
        <v>9500</v>
      </c>
      <c r="E49" s="15">
        <v>6848</v>
      </c>
      <c r="F49" s="25">
        <f t="shared" si="4"/>
        <v>-2652</v>
      </c>
      <c r="G49" s="21">
        <f t="shared" si="5"/>
        <v>0.72084210526315784</v>
      </c>
    </row>
    <row r="50" spans="1:7" x14ac:dyDescent="0.2">
      <c r="A50" s="17" t="s">
        <v>65</v>
      </c>
      <c r="B50" s="19" t="s">
        <v>201</v>
      </c>
      <c r="C50" s="19" t="s">
        <v>12</v>
      </c>
      <c r="D50" s="18">
        <v>1391</v>
      </c>
      <c r="E50" s="18">
        <v>1138</v>
      </c>
      <c r="F50" s="25">
        <f t="shared" si="4"/>
        <v>-253</v>
      </c>
      <c r="G50" s="21">
        <f t="shared" si="5"/>
        <v>0.81811646297627605</v>
      </c>
    </row>
    <row r="51" spans="1:7" x14ac:dyDescent="0.2">
      <c r="A51" s="17" t="s">
        <v>138</v>
      </c>
      <c r="B51" s="19" t="s">
        <v>262</v>
      </c>
      <c r="C51" s="19" t="s">
        <v>12</v>
      </c>
      <c r="D51" s="18">
        <v>108903</v>
      </c>
      <c r="E51" s="18">
        <v>133159</v>
      </c>
      <c r="F51" s="25">
        <f t="shared" si="4"/>
        <v>24256</v>
      </c>
      <c r="G51" s="21">
        <f t="shared" si="5"/>
        <v>1.2227303196422505</v>
      </c>
    </row>
    <row r="52" spans="1:7" x14ac:dyDescent="0.2">
      <c r="A52" s="17" t="s">
        <v>66</v>
      </c>
      <c r="B52" s="19" t="s">
        <v>263</v>
      </c>
      <c r="C52" s="19" t="s">
        <v>17</v>
      </c>
      <c r="D52" s="18">
        <v>234236</v>
      </c>
      <c r="E52" s="18">
        <v>228781</v>
      </c>
      <c r="F52" s="25">
        <f t="shared" si="4"/>
        <v>-5455</v>
      </c>
      <c r="G52" s="21">
        <f t="shared" si="5"/>
        <v>0.97671152171314402</v>
      </c>
    </row>
    <row r="53" spans="1:7" x14ac:dyDescent="0.2">
      <c r="A53" s="10" t="s">
        <v>67</v>
      </c>
      <c r="B53" s="112" t="s">
        <v>18</v>
      </c>
      <c r="C53" s="188" t="s">
        <v>17</v>
      </c>
      <c r="D53" s="74">
        <v>3050</v>
      </c>
      <c r="E53" s="15">
        <v>3360</v>
      </c>
      <c r="F53" s="25">
        <f t="shared" si="4"/>
        <v>310</v>
      </c>
      <c r="G53" s="21">
        <f t="shared" si="5"/>
        <v>1.1016393442622952</v>
      </c>
    </row>
    <row r="54" spans="1:7" ht="45" x14ac:dyDescent="0.2">
      <c r="A54" s="110" t="s">
        <v>68</v>
      </c>
      <c r="B54" s="7" t="s">
        <v>258</v>
      </c>
      <c r="C54" s="137" t="s">
        <v>259</v>
      </c>
      <c r="D54" s="61">
        <v>600</v>
      </c>
      <c r="E54" s="111">
        <v>0</v>
      </c>
      <c r="F54" s="25">
        <f t="shared" si="4"/>
        <v>-600</v>
      </c>
      <c r="G54" s="57">
        <f t="shared" si="5"/>
        <v>0</v>
      </c>
    </row>
    <row r="55" spans="1:7" ht="22.5" x14ac:dyDescent="0.2">
      <c r="A55" s="110" t="s">
        <v>69</v>
      </c>
      <c r="B55" s="7" t="s">
        <v>260</v>
      </c>
      <c r="C55" s="137" t="s">
        <v>1</v>
      </c>
      <c r="D55" s="61">
        <v>115</v>
      </c>
      <c r="E55" s="111">
        <v>122</v>
      </c>
      <c r="F55" s="25">
        <f t="shared" si="4"/>
        <v>7</v>
      </c>
      <c r="G55" s="21">
        <f t="shared" si="5"/>
        <v>1.0608695652173914</v>
      </c>
    </row>
    <row r="56" spans="1:7" ht="22.5" x14ac:dyDescent="0.2">
      <c r="A56" s="110" t="s">
        <v>39</v>
      </c>
      <c r="B56" s="7" t="s">
        <v>261</v>
      </c>
      <c r="C56" s="137" t="s">
        <v>259</v>
      </c>
      <c r="D56" s="61">
        <v>1</v>
      </c>
      <c r="E56" s="111">
        <v>1</v>
      </c>
      <c r="F56" s="25">
        <f t="shared" si="4"/>
        <v>0</v>
      </c>
      <c r="G56" s="57">
        <f t="shared" si="5"/>
        <v>1</v>
      </c>
    </row>
    <row r="57" spans="1:7" x14ac:dyDescent="0.2">
      <c r="A57" s="33" t="s">
        <v>70</v>
      </c>
      <c r="B57" s="113" t="s">
        <v>267</v>
      </c>
      <c r="C57" s="136" t="s">
        <v>202</v>
      </c>
      <c r="D57" s="114" t="s">
        <v>403</v>
      </c>
      <c r="E57" s="15">
        <v>6.0339999999999998</v>
      </c>
      <c r="F57" s="99">
        <f t="shared" si="4"/>
        <v>-1.9660000000000002</v>
      </c>
      <c r="G57" s="21">
        <f>E57/D57</f>
        <v>0.75424999999999998</v>
      </c>
    </row>
    <row r="58" spans="1:7" x14ac:dyDescent="0.2">
      <c r="A58" s="17" t="s">
        <v>71</v>
      </c>
      <c r="B58" s="19" t="s">
        <v>268</v>
      </c>
      <c r="C58" s="18" t="s">
        <v>9</v>
      </c>
      <c r="D58" s="18">
        <v>18</v>
      </c>
      <c r="E58" s="18">
        <v>19</v>
      </c>
      <c r="F58" s="25">
        <f t="shared" si="4"/>
        <v>1</v>
      </c>
      <c r="G58" s="21">
        <f t="shared" si="5"/>
        <v>1.0555555555555556</v>
      </c>
    </row>
    <row r="59" spans="1:7" x14ac:dyDescent="0.2">
      <c r="A59" s="17" t="s">
        <v>72</v>
      </c>
      <c r="B59" s="19" t="s">
        <v>203</v>
      </c>
      <c r="C59" s="18" t="s">
        <v>12</v>
      </c>
      <c r="D59" s="18">
        <v>6000</v>
      </c>
      <c r="E59" s="18">
        <v>4046</v>
      </c>
      <c r="F59" s="25">
        <f t="shared" si="4"/>
        <v>-1954</v>
      </c>
      <c r="G59" s="21">
        <f t="shared" si="5"/>
        <v>0.67433333333333334</v>
      </c>
    </row>
    <row r="60" spans="1:7" x14ac:dyDescent="0.2">
      <c r="A60" s="17" t="s">
        <v>73</v>
      </c>
      <c r="B60" s="19" t="s">
        <v>404</v>
      </c>
      <c r="C60" s="18" t="s">
        <v>9</v>
      </c>
      <c r="D60" s="18">
        <v>420</v>
      </c>
      <c r="E60" s="18">
        <v>520</v>
      </c>
      <c r="F60" s="25">
        <f t="shared" si="4"/>
        <v>100</v>
      </c>
      <c r="G60" s="21">
        <f t="shared" si="5"/>
        <v>1.2380952380952381</v>
      </c>
    </row>
    <row r="61" spans="1:7" x14ac:dyDescent="0.2">
      <c r="A61" s="10" t="s">
        <v>74</v>
      </c>
      <c r="B61" s="22" t="s">
        <v>269</v>
      </c>
      <c r="C61" s="15" t="s">
        <v>9</v>
      </c>
      <c r="D61" s="15">
        <v>1</v>
      </c>
      <c r="E61" s="15">
        <v>1</v>
      </c>
      <c r="F61" s="25">
        <f t="shared" si="4"/>
        <v>0</v>
      </c>
      <c r="G61" s="57">
        <f t="shared" si="5"/>
        <v>1</v>
      </c>
    </row>
    <row r="62" spans="1:7" x14ac:dyDescent="0.2">
      <c r="A62" s="10" t="s">
        <v>75</v>
      </c>
      <c r="B62" s="14" t="s">
        <v>13</v>
      </c>
      <c r="C62" s="15" t="s">
        <v>12</v>
      </c>
      <c r="D62" s="15">
        <v>71</v>
      </c>
      <c r="E62" s="15">
        <v>71</v>
      </c>
      <c r="F62" s="25">
        <f t="shared" si="4"/>
        <v>0</v>
      </c>
      <c r="G62" s="57">
        <f t="shared" si="5"/>
        <v>1</v>
      </c>
    </row>
    <row r="63" spans="1:7" x14ac:dyDescent="0.2">
      <c r="A63" s="10" t="s">
        <v>264</v>
      </c>
      <c r="B63" s="34" t="s">
        <v>14</v>
      </c>
      <c r="C63" s="15" t="s">
        <v>12</v>
      </c>
      <c r="D63" s="15">
        <v>94</v>
      </c>
      <c r="E63" s="15">
        <v>94</v>
      </c>
      <c r="F63" s="25">
        <f t="shared" si="4"/>
        <v>0</v>
      </c>
      <c r="G63" s="57">
        <f t="shared" si="5"/>
        <v>1</v>
      </c>
    </row>
    <row r="64" spans="1:7" ht="22.5" x14ac:dyDescent="0.2">
      <c r="A64" s="17" t="s">
        <v>265</v>
      </c>
      <c r="B64" s="14" t="s">
        <v>15</v>
      </c>
      <c r="C64" s="18" t="s">
        <v>1</v>
      </c>
      <c r="D64" s="18">
        <v>70</v>
      </c>
      <c r="E64" s="18">
        <v>70</v>
      </c>
      <c r="F64" s="25">
        <f t="shared" si="4"/>
        <v>0</v>
      </c>
      <c r="G64" s="57">
        <f t="shared" si="5"/>
        <v>1</v>
      </c>
    </row>
    <row r="65" spans="1:8" x14ac:dyDescent="0.2">
      <c r="A65" s="17" t="s">
        <v>266</v>
      </c>
      <c r="B65" s="19" t="s">
        <v>16</v>
      </c>
      <c r="C65" s="18" t="s">
        <v>12</v>
      </c>
      <c r="D65" s="18">
        <v>320</v>
      </c>
      <c r="E65" s="18">
        <v>332</v>
      </c>
      <c r="F65" s="25">
        <f t="shared" si="4"/>
        <v>12</v>
      </c>
      <c r="G65" s="21">
        <f t="shared" si="5"/>
        <v>1.0375000000000001</v>
      </c>
    </row>
    <row r="66" spans="1:8" ht="21.75" x14ac:dyDescent="0.2">
      <c r="A66" s="26" t="s">
        <v>77</v>
      </c>
      <c r="B66" s="11" t="s">
        <v>410</v>
      </c>
      <c r="C66" s="12"/>
      <c r="D66" s="23"/>
      <c r="E66" s="12"/>
      <c r="F66" s="35"/>
      <c r="G66" s="13">
        <f>(G67+G68+G69+G70+G71+G72+G73+G74+G75+G76+G77)/11*100</f>
        <v>119.19820441737217</v>
      </c>
      <c r="H66" s="134">
        <v>40</v>
      </c>
    </row>
    <row r="67" spans="1:8" ht="33.75" x14ac:dyDescent="0.2">
      <c r="A67" s="33" t="s">
        <v>76</v>
      </c>
      <c r="B67" s="14" t="s">
        <v>204</v>
      </c>
      <c r="C67" s="15" t="s">
        <v>125</v>
      </c>
      <c r="D67" s="15">
        <v>138.97</v>
      </c>
      <c r="E67" s="15">
        <v>229.38</v>
      </c>
      <c r="F67" s="25">
        <f t="shared" ref="F67:F75" si="6">E67-D67</f>
        <v>90.41</v>
      </c>
      <c r="G67" s="21">
        <f t="shared" ref="G67:G75" si="7">E67/D67</f>
        <v>1.6505720659135066</v>
      </c>
    </row>
    <row r="68" spans="1:8" x14ac:dyDescent="0.2">
      <c r="A68" s="5" t="s">
        <v>78</v>
      </c>
      <c r="B68" s="19" t="s">
        <v>205</v>
      </c>
      <c r="C68" s="18" t="s">
        <v>126</v>
      </c>
      <c r="D68" s="18">
        <v>4034.31</v>
      </c>
      <c r="E68" s="18">
        <v>4068.04</v>
      </c>
      <c r="F68" s="25">
        <f t="shared" si="6"/>
        <v>33.730000000000018</v>
      </c>
      <c r="G68" s="21">
        <f t="shared" si="7"/>
        <v>1.0083607853635441</v>
      </c>
    </row>
    <row r="69" spans="1:8" x14ac:dyDescent="0.2">
      <c r="A69" s="5" t="s">
        <v>5</v>
      </c>
      <c r="B69" s="19" t="s">
        <v>206</v>
      </c>
      <c r="C69" s="18" t="s">
        <v>1</v>
      </c>
      <c r="D69" s="18">
        <v>3.44</v>
      </c>
      <c r="E69" s="63" t="s">
        <v>270</v>
      </c>
      <c r="F69" s="25">
        <f t="shared" si="6"/>
        <v>2.1999999999999997</v>
      </c>
      <c r="G69" s="21">
        <f t="shared" si="7"/>
        <v>1.6395348837209303</v>
      </c>
    </row>
    <row r="70" spans="1:8" x14ac:dyDescent="0.2">
      <c r="A70" s="5" t="s">
        <v>79</v>
      </c>
      <c r="B70" s="36" t="s">
        <v>207</v>
      </c>
      <c r="C70" s="18" t="s">
        <v>9</v>
      </c>
      <c r="D70" s="18">
        <v>1100</v>
      </c>
      <c r="E70" s="18">
        <v>1907</v>
      </c>
      <c r="F70" s="25">
        <f t="shared" si="6"/>
        <v>807</v>
      </c>
      <c r="G70" s="21">
        <f t="shared" si="7"/>
        <v>1.7336363636363636</v>
      </c>
    </row>
    <row r="71" spans="1:8" ht="12" customHeight="1" x14ac:dyDescent="0.2">
      <c r="A71" s="5" t="s">
        <v>80</v>
      </c>
      <c r="B71" s="36" t="s">
        <v>208</v>
      </c>
      <c r="C71" s="18" t="s">
        <v>9</v>
      </c>
      <c r="D71" s="18">
        <v>26</v>
      </c>
      <c r="E71" s="18">
        <v>29</v>
      </c>
      <c r="F71" s="25">
        <f t="shared" si="6"/>
        <v>3</v>
      </c>
      <c r="G71" s="21">
        <f t="shared" si="7"/>
        <v>1.1153846153846154</v>
      </c>
    </row>
    <row r="72" spans="1:8" x14ac:dyDescent="0.2">
      <c r="A72" s="10" t="s">
        <v>81</v>
      </c>
      <c r="B72" s="37" t="s">
        <v>127</v>
      </c>
      <c r="C72" s="64" t="s">
        <v>41</v>
      </c>
      <c r="D72" s="64">
        <v>2353</v>
      </c>
      <c r="E72" s="64">
        <v>2111</v>
      </c>
      <c r="F72" s="27">
        <f t="shared" si="6"/>
        <v>-242</v>
      </c>
      <c r="G72" s="99">
        <f t="shared" si="7"/>
        <v>0.89715257118572034</v>
      </c>
    </row>
    <row r="73" spans="1:8" x14ac:dyDescent="0.2">
      <c r="A73" s="40" t="s">
        <v>139</v>
      </c>
      <c r="B73" s="36" t="s">
        <v>271</v>
      </c>
      <c r="C73" s="64" t="s">
        <v>41</v>
      </c>
      <c r="D73" s="18">
        <v>999</v>
      </c>
      <c r="E73" s="18">
        <v>924</v>
      </c>
      <c r="F73" s="25">
        <f t="shared" si="6"/>
        <v>-75</v>
      </c>
      <c r="G73" s="21">
        <f t="shared" si="7"/>
        <v>0.92492492492492495</v>
      </c>
    </row>
    <row r="74" spans="1:8" x14ac:dyDescent="0.2">
      <c r="A74" s="40" t="s">
        <v>140</v>
      </c>
      <c r="B74" s="36" t="s">
        <v>42</v>
      </c>
      <c r="C74" s="18" t="s">
        <v>46</v>
      </c>
      <c r="D74" s="18">
        <v>5770</v>
      </c>
      <c r="E74" s="18">
        <v>6298</v>
      </c>
      <c r="F74" s="25">
        <f t="shared" si="6"/>
        <v>528</v>
      </c>
      <c r="G74" s="21">
        <f t="shared" si="7"/>
        <v>1.0915077989601387</v>
      </c>
    </row>
    <row r="75" spans="1:8" x14ac:dyDescent="0.2">
      <c r="A75" s="41" t="s">
        <v>141</v>
      </c>
      <c r="B75" s="37" t="s">
        <v>43</v>
      </c>
      <c r="C75" s="189" t="s">
        <v>272</v>
      </c>
      <c r="D75" s="15">
        <v>7550</v>
      </c>
      <c r="E75" s="15">
        <v>7933</v>
      </c>
      <c r="F75" s="25">
        <f t="shared" si="6"/>
        <v>383</v>
      </c>
      <c r="G75" s="21">
        <f t="shared" si="7"/>
        <v>1.050728476821192</v>
      </c>
    </row>
    <row r="76" spans="1:8" ht="12" customHeight="1" x14ac:dyDescent="0.2">
      <c r="A76" s="40" t="s">
        <v>142</v>
      </c>
      <c r="B76" s="36" t="s">
        <v>44</v>
      </c>
      <c r="C76" s="18" t="s">
        <v>272</v>
      </c>
      <c r="D76" s="18">
        <v>0</v>
      </c>
      <c r="E76" s="18">
        <v>0</v>
      </c>
      <c r="F76" s="25">
        <f>E76-D76</f>
        <v>0</v>
      </c>
      <c r="G76" s="15">
        <v>1</v>
      </c>
    </row>
    <row r="77" spans="1:8" ht="12" customHeight="1" x14ac:dyDescent="0.2">
      <c r="A77" s="41" t="s">
        <v>144</v>
      </c>
      <c r="B77" s="37" t="s">
        <v>45</v>
      </c>
      <c r="C77" s="189" t="s">
        <v>47</v>
      </c>
      <c r="D77" s="15">
        <v>0</v>
      </c>
      <c r="E77" s="15">
        <v>0</v>
      </c>
      <c r="F77" s="25">
        <f>E77-D77</f>
        <v>0</v>
      </c>
      <c r="G77" s="15">
        <v>1</v>
      </c>
    </row>
    <row r="78" spans="1:8" x14ac:dyDescent="0.2">
      <c r="A78" s="115" t="s">
        <v>84</v>
      </c>
      <c r="B78" s="65" t="s">
        <v>294</v>
      </c>
      <c r="C78" s="66"/>
      <c r="D78" s="67"/>
      <c r="E78" s="67"/>
      <c r="F78" s="29"/>
      <c r="G78" s="31">
        <f>(G79+G80+G81+G82+G83+G84+G85+G86+G87+G88+G89+G90+G91+G92+G93+G94+G95+G97+G98+G99+G100+G101+G102+G103+G104+G105+G106+G107+G108+G109+G110+G112+G113)/33*100</f>
        <v>100</v>
      </c>
      <c r="H78" s="134">
        <v>40</v>
      </c>
    </row>
    <row r="79" spans="1:8" ht="22.5" x14ac:dyDescent="0.2">
      <c r="A79" s="68" t="s">
        <v>82</v>
      </c>
      <c r="B79" s="7" t="s">
        <v>275</v>
      </c>
      <c r="C79" s="137" t="s">
        <v>1</v>
      </c>
      <c r="D79" s="54">
        <v>99</v>
      </c>
      <c r="E79" s="25">
        <v>99</v>
      </c>
      <c r="F79" s="73">
        <f>E79-D79</f>
        <v>0</v>
      </c>
      <c r="G79" s="58">
        <f>E79/D79</f>
        <v>1</v>
      </c>
      <c r="H79" s="4"/>
    </row>
    <row r="80" spans="1:8" ht="22.5" x14ac:dyDescent="0.2">
      <c r="A80" s="68" t="s">
        <v>83</v>
      </c>
      <c r="B80" s="7" t="s">
        <v>273</v>
      </c>
      <c r="C80" s="137" t="s">
        <v>12</v>
      </c>
      <c r="D80" s="69">
        <v>3</v>
      </c>
      <c r="E80" s="25">
        <v>3</v>
      </c>
      <c r="F80" s="73">
        <f t="shared" ref="F80:F113" si="8">E80-D80</f>
        <v>0</v>
      </c>
      <c r="G80" s="58">
        <f t="shared" ref="G80:G94" si="9">E80/D80</f>
        <v>1</v>
      </c>
      <c r="H80" s="4"/>
    </row>
    <row r="81" spans="1:8" ht="33.75" x14ac:dyDescent="0.2">
      <c r="A81" s="68" t="s">
        <v>85</v>
      </c>
      <c r="B81" s="7" t="s">
        <v>274</v>
      </c>
      <c r="C81" s="137" t="s">
        <v>1</v>
      </c>
      <c r="D81" s="54">
        <v>60</v>
      </c>
      <c r="E81" s="25">
        <v>60</v>
      </c>
      <c r="F81" s="73">
        <f t="shared" si="8"/>
        <v>0</v>
      </c>
      <c r="G81" s="58">
        <f t="shared" si="9"/>
        <v>1</v>
      </c>
      <c r="H81" s="4"/>
    </row>
    <row r="82" spans="1:8" ht="33.75" x14ac:dyDescent="0.2">
      <c r="A82" s="68" t="s">
        <v>86</v>
      </c>
      <c r="B82" s="7" t="s">
        <v>276</v>
      </c>
      <c r="C82" s="137" t="s">
        <v>1</v>
      </c>
      <c r="D82" s="54">
        <v>100</v>
      </c>
      <c r="E82" s="54">
        <v>100</v>
      </c>
      <c r="F82" s="73">
        <f t="shared" si="8"/>
        <v>0</v>
      </c>
      <c r="G82" s="58">
        <f t="shared" si="9"/>
        <v>1</v>
      </c>
      <c r="H82" s="4"/>
    </row>
    <row r="83" spans="1:8" ht="33.75" x14ac:dyDescent="0.2">
      <c r="A83" s="68" t="s">
        <v>87</v>
      </c>
      <c r="B83" s="7" t="s">
        <v>277</v>
      </c>
      <c r="C83" s="137" t="s">
        <v>1</v>
      </c>
      <c r="D83" s="54">
        <v>100</v>
      </c>
      <c r="E83" s="54">
        <v>100</v>
      </c>
      <c r="F83" s="73">
        <f t="shared" si="8"/>
        <v>0</v>
      </c>
      <c r="G83" s="58">
        <f t="shared" si="9"/>
        <v>1</v>
      </c>
      <c r="H83" s="4"/>
    </row>
    <row r="84" spans="1:8" ht="22.5" x14ac:dyDescent="0.2">
      <c r="A84" s="68" t="s">
        <v>40</v>
      </c>
      <c r="B84" s="7" t="s">
        <v>278</v>
      </c>
      <c r="C84" s="137" t="s">
        <v>1</v>
      </c>
      <c r="D84" s="54">
        <v>0</v>
      </c>
      <c r="E84" s="54">
        <v>0</v>
      </c>
      <c r="F84" s="73">
        <f t="shared" si="8"/>
        <v>0</v>
      </c>
      <c r="G84" s="58">
        <v>1</v>
      </c>
      <c r="H84" s="4"/>
    </row>
    <row r="85" spans="1:8" ht="33.75" x14ac:dyDescent="0.2">
      <c r="A85" s="68" t="s">
        <v>148</v>
      </c>
      <c r="B85" s="7" t="s">
        <v>279</v>
      </c>
      <c r="C85" s="137" t="s">
        <v>12</v>
      </c>
      <c r="D85" s="54">
        <v>275</v>
      </c>
      <c r="E85" s="54">
        <v>275</v>
      </c>
      <c r="F85" s="73">
        <f t="shared" si="8"/>
        <v>0</v>
      </c>
      <c r="G85" s="58">
        <f t="shared" si="9"/>
        <v>1</v>
      </c>
      <c r="H85" s="4"/>
    </row>
    <row r="86" spans="1:8" x14ac:dyDescent="0.2">
      <c r="A86" s="68" t="s">
        <v>149</v>
      </c>
      <c r="B86" s="7" t="s">
        <v>19</v>
      </c>
      <c r="C86" s="137" t="s">
        <v>280</v>
      </c>
      <c r="D86" s="54">
        <v>28</v>
      </c>
      <c r="E86" s="54">
        <v>28</v>
      </c>
      <c r="F86" s="73">
        <f t="shared" si="8"/>
        <v>0</v>
      </c>
      <c r="G86" s="58">
        <f t="shared" si="9"/>
        <v>1</v>
      </c>
      <c r="H86" s="4"/>
    </row>
    <row r="87" spans="1:8" ht="45" x14ac:dyDescent="0.2">
      <c r="A87" s="70" t="s">
        <v>150</v>
      </c>
      <c r="B87" s="7" t="s">
        <v>281</v>
      </c>
      <c r="C87" s="137" t="s">
        <v>1</v>
      </c>
      <c r="D87" s="54">
        <v>100</v>
      </c>
      <c r="E87" s="54">
        <v>100</v>
      </c>
      <c r="F87" s="73">
        <f t="shared" si="8"/>
        <v>0</v>
      </c>
      <c r="G87" s="58">
        <f t="shared" si="9"/>
        <v>1</v>
      </c>
      <c r="H87" s="4"/>
    </row>
    <row r="88" spans="1:8" ht="33.75" x14ac:dyDescent="0.2">
      <c r="A88" s="68" t="s">
        <v>151</v>
      </c>
      <c r="B88" s="7" t="s">
        <v>282</v>
      </c>
      <c r="C88" s="137" t="s">
        <v>283</v>
      </c>
      <c r="D88" s="54">
        <v>0</v>
      </c>
      <c r="E88" s="54">
        <v>0</v>
      </c>
      <c r="F88" s="73">
        <f t="shared" si="8"/>
        <v>0</v>
      </c>
      <c r="G88" s="58">
        <v>1</v>
      </c>
      <c r="H88" s="4"/>
    </row>
    <row r="89" spans="1:8" ht="90" x14ac:dyDescent="0.2">
      <c r="A89" s="68" t="s">
        <v>143</v>
      </c>
      <c r="B89" s="68" t="s">
        <v>128</v>
      </c>
      <c r="C89" s="137" t="s">
        <v>1</v>
      </c>
      <c r="D89" s="54">
        <v>100</v>
      </c>
      <c r="E89" s="54">
        <v>100</v>
      </c>
      <c r="F89" s="73">
        <f t="shared" si="8"/>
        <v>0</v>
      </c>
      <c r="G89" s="58">
        <f t="shared" si="9"/>
        <v>1</v>
      </c>
      <c r="H89" s="4"/>
    </row>
    <row r="90" spans="1:8" ht="33.75" x14ac:dyDescent="0.2">
      <c r="A90" s="70" t="s">
        <v>152</v>
      </c>
      <c r="B90" s="68" t="s">
        <v>129</v>
      </c>
      <c r="C90" s="137" t="s">
        <v>1</v>
      </c>
      <c r="D90" s="54">
        <v>5</v>
      </c>
      <c r="E90" s="54">
        <v>5</v>
      </c>
      <c r="F90" s="73">
        <f t="shared" si="8"/>
        <v>0</v>
      </c>
      <c r="G90" s="58">
        <f t="shared" si="9"/>
        <v>1</v>
      </c>
      <c r="H90" s="4"/>
    </row>
    <row r="91" spans="1:8" ht="33.75" x14ac:dyDescent="0.2">
      <c r="A91" s="71" t="s">
        <v>153</v>
      </c>
      <c r="B91" s="68" t="s">
        <v>284</v>
      </c>
      <c r="C91" s="137" t="s">
        <v>280</v>
      </c>
      <c r="D91" s="54">
        <v>6</v>
      </c>
      <c r="E91" s="54">
        <v>6</v>
      </c>
      <c r="F91" s="73">
        <f t="shared" si="8"/>
        <v>0</v>
      </c>
      <c r="G91" s="58">
        <f t="shared" si="9"/>
        <v>1</v>
      </c>
      <c r="H91" s="4"/>
    </row>
    <row r="92" spans="1:8" ht="45" x14ac:dyDescent="0.2">
      <c r="A92" s="71" t="s">
        <v>154</v>
      </c>
      <c r="B92" s="68" t="s">
        <v>130</v>
      </c>
      <c r="C92" s="137" t="s">
        <v>280</v>
      </c>
      <c r="D92" s="54">
        <v>1</v>
      </c>
      <c r="E92" s="54">
        <v>1</v>
      </c>
      <c r="F92" s="73">
        <f t="shared" si="8"/>
        <v>0</v>
      </c>
      <c r="G92" s="58">
        <f t="shared" si="9"/>
        <v>1</v>
      </c>
      <c r="H92" s="4"/>
    </row>
    <row r="93" spans="1:8" ht="33.75" x14ac:dyDescent="0.2">
      <c r="A93" s="68" t="s">
        <v>155</v>
      </c>
      <c r="B93" s="68" t="s">
        <v>285</v>
      </c>
      <c r="C93" s="137" t="s">
        <v>280</v>
      </c>
      <c r="D93" s="54">
        <v>7</v>
      </c>
      <c r="E93" s="54">
        <v>7</v>
      </c>
      <c r="F93" s="73">
        <f t="shared" si="8"/>
        <v>0</v>
      </c>
      <c r="G93" s="58">
        <f t="shared" si="9"/>
        <v>1</v>
      </c>
      <c r="H93" s="4"/>
    </row>
    <row r="94" spans="1:8" ht="22.5" x14ac:dyDescent="0.2">
      <c r="A94" s="71" t="s">
        <v>156</v>
      </c>
      <c r="B94" s="68" t="s">
        <v>131</v>
      </c>
      <c r="C94" s="137" t="s">
        <v>280</v>
      </c>
      <c r="D94" s="54">
        <v>7</v>
      </c>
      <c r="E94" s="54">
        <v>7</v>
      </c>
      <c r="F94" s="73">
        <f t="shared" si="8"/>
        <v>0</v>
      </c>
      <c r="G94" s="58">
        <f t="shared" si="9"/>
        <v>1</v>
      </c>
      <c r="H94" s="4"/>
    </row>
    <row r="95" spans="1:8" ht="45" x14ac:dyDescent="0.2">
      <c r="A95" s="71" t="s">
        <v>157</v>
      </c>
      <c r="B95" s="68" t="s">
        <v>286</v>
      </c>
      <c r="C95" s="137" t="s">
        <v>287</v>
      </c>
      <c r="D95" s="54">
        <v>0</v>
      </c>
      <c r="E95" s="54">
        <v>0</v>
      </c>
      <c r="F95" s="73">
        <f t="shared" si="8"/>
        <v>0</v>
      </c>
      <c r="G95" s="58">
        <v>1</v>
      </c>
      <c r="H95" s="4"/>
    </row>
    <row r="96" spans="1:8" x14ac:dyDescent="0.2">
      <c r="A96" s="68"/>
      <c r="B96" s="163" t="s">
        <v>288</v>
      </c>
      <c r="C96" s="164"/>
      <c r="D96" s="164"/>
      <c r="E96" s="164"/>
      <c r="F96" s="164"/>
      <c r="G96" s="165"/>
      <c r="H96" s="4"/>
    </row>
    <row r="97" spans="1:8" ht="45" x14ac:dyDescent="0.2">
      <c r="A97" s="68" t="s">
        <v>158</v>
      </c>
      <c r="B97" s="7" t="s">
        <v>289</v>
      </c>
      <c r="C97" s="137" t="s">
        <v>1</v>
      </c>
      <c r="D97" s="54">
        <v>100</v>
      </c>
      <c r="E97" s="54">
        <v>100</v>
      </c>
      <c r="F97" s="73">
        <f t="shared" si="8"/>
        <v>0</v>
      </c>
      <c r="G97" s="58">
        <f>E97/D97</f>
        <v>1</v>
      </c>
      <c r="H97" s="4"/>
    </row>
    <row r="98" spans="1:8" ht="33.75" x14ac:dyDescent="0.2">
      <c r="A98" s="68" t="s">
        <v>159</v>
      </c>
      <c r="B98" s="7" t="s">
        <v>20</v>
      </c>
      <c r="C98" s="137" t="s">
        <v>1</v>
      </c>
      <c r="D98" s="54">
        <v>100</v>
      </c>
      <c r="E98" s="54">
        <v>100</v>
      </c>
      <c r="F98" s="73">
        <f t="shared" si="8"/>
        <v>0</v>
      </c>
      <c r="G98" s="58">
        <f t="shared" ref="G98:G108" si="10">E98/D98</f>
        <v>1</v>
      </c>
      <c r="H98" s="4"/>
    </row>
    <row r="99" spans="1:8" ht="33.75" x14ac:dyDescent="0.2">
      <c r="A99" s="70" t="s">
        <v>160</v>
      </c>
      <c r="B99" s="7" t="s">
        <v>21</v>
      </c>
      <c r="C99" s="137" t="s">
        <v>1</v>
      </c>
      <c r="D99" s="54">
        <v>100</v>
      </c>
      <c r="E99" s="54">
        <v>100</v>
      </c>
      <c r="F99" s="73">
        <f t="shared" si="8"/>
        <v>0</v>
      </c>
      <c r="G99" s="58">
        <f t="shared" si="10"/>
        <v>1</v>
      </c>
      <c r="H99" s="4"/>
    </row>
    <row r="100" spans="1:8" ht="22.5" x14ac:dyDescent="0.2">
      <c r="A100" s="70" t="s">
        <v>161</v>
      </c>
      <c r="B100" s="7" t="s">
        <v>295</v>
      </c>
      <c r="C100" s="137" t="s">
        <v>1</v>
      </c>
      <c r="D100" s="54">
        <v>100</v>
      </c>
      <c r="E100" s="54">
        <v>100</v>
      </c>
      <c r="F100" s="73">
        <f t="shared" si="8"/>
        <v>0</v>
      </c>
      <c r="G100" s="58">
        <f t="shared" si="10"/>
        <v>1</v>
      </c>
      <c r="H100" s="4"/>
    </row>
    <row r="101" spans="1:8" ht="22.5" x14ac:dyDescent="0.2">
      <c r="A101" s="70" t="s">
        <v>162</v>
      </c>
      <c r="B101" s="7" t="s">
        <v>296</v>
      </c>
      <c r="C101" s="137" t="s">
        <v>1</v>
      </c>
      <c r="D101" s="54">
        <v>79</v>
      </c>
      <c r="E101" s="54">
        <v>79</v>
      </c>
      <c r="F101" s="73">
        <f t="shared" si="8"/>
        <v>0</v>
      </c>
      <c r="G101" s="58">
        <f t="shared" si="10"/>
        <v>1</v>
      </c>
      <c r="H101" s="4"/>
    </row>
    <row r="102" spans="1:8" ht="22.5" x14ac:dyDescent="0.2">
      <c r="A102" s="70" t="s">
        <v>163</v>
      </c>
      <c r="B102" s="7" t="s">
        <v>297</v>
      </c>
      <c r="C102" s="137" t="s">
        <v>12</v>
      </c>
      <c r="D102" s="54">
        <v>7.3</v>
      </c>
      <c r="E102" s="54">
        <v>7.3</v>
      </c>
      <c r="F102" s="73">
        <f t="shared" si="8"/>
        <v>0</v>
      </c>
      <c r="G102" s="58">
        <f t="shared" si="10"/>
        <v>1</v>
      </c>
      <c r="H102" s="4"/>
    </row>
    <row r="103" spans="1:8" ht="33.75" x14ac:dyDescent="0.2">
      <c r="A103" s="70" t="s">
        <v>164</v>
      </c>
      <c r="B103" s="7" t="s">
        <v>298</v>
      </c>
      <c r="C103" s="137" t="s">
        <v>1</v>
      </c>
      <c r="D103" s="54">
        <v>37</v>
      </c>
      <c r="E103" s="54">
        <v>37</v>
      </c>
      <c r="F103" s="73">
        <f t="shared" si="8"/>
        <v>0</v>
      </c>
      <c r="G103" s="58">
        <f t="shared" si="10"/>
        <v>1</v>
      </c>
      <c r="H103" s="4"/>
    </row>
    <row r="104" spans="1:8" ht="22.5" x14ac:dyDescent="0.2">
      <c r="A104" s="68" t="s">
        <v>165</v>
      </c>
      <c r="B104" s="7" t="s">
        <v>132</v>
      </c>
      <c r="C104" s="137" t="s">
        <v>280</v>
      </c>
      <c r="D104" s="54">
        <v>78</v>
      </c>
      <c r="E104" s="54">
        <v>78</v>
      </c>
      <c r="F104" s="73">
        <f t="shared" si="8"/>
        <v>0</v>
      </c>
      <c r="G104" s="58">
        <f t="shared" si="10"/>
        <v>1</v>
      </c>
      <c r="H104" s="4"/>
    </row>
    <row r="105" spans="1:8" ht="22.5" x14ac:dyDescent="0.2">
      <c r="A105" s="70" t="s">
        <v>166</v>
      </c>
      <c r="B105" s="7" t="s">
        <v>290</v>
      </c>
      <c r="C105" s="137" t="s">
        <v>12</v>
      </c>
      <c r="D105" s="54">
        <v>140</v>
      </c>
      <c r="E105" s="54">
        <v>140</v>
      </c>
      <c r="F105" s="73">
        <f t="shared" si="8"/>
        <v>0</v>
      </c>
      <c r="G105" s="58">
        <f t="shared" si="10"/>
        <v>1</v>
      </c>
      <c r="H105" s="4"/>
    </row>
    <row r="106" spans="1:8" x14ac:dyDescent="0.2">
      <c r="A106" s="70" t="s">
        <v>167</v>
      </c>
      <c r="B106" s="7" t="s">
        <v>22</v>
      </c>
      <c r="C106" s="137" t="s">
        <v>1</v>
      </c>
      <c r="D106" s="54">
        <v>83</v>
      </c>
      <c r="E106" s="54">
        <v>83</v>
      </c>
      <c r="F106" s="73">
        <f t="shared" si="8"/>
        <v>0</v>
      </c>
      <c r="G106" s="58">
        <f t="shared" si="10"/>
        <v>1</v>
      </c>
      <c r="H106" s="4"/>
    </row>
    <row r="107" spans="1:8" ht="22.5" x14ac:dyDescent="0.2">
      <c r="A107" s="70" t="s">
        <v>168</v>
      </c>
      <c r="B107" s="7" t="s">
        <v>23</v>
      </c>
      <c r="C107" s="137" t="s">
        <v>1</v>
      </c>
      <c r="D107" s="54">
        <v>7.6</v>
      </c>
      <c r="E107" s="54">
        <v>7.6</v>
      </c>
      <c r="F107" s="73">
        <f t="shared" si="8"/>
        <v>0</v>
      </c>
      <c r="G107" s="58">
        <f t="shared" si="10"/>
        <v>1</v>
      </c>
      <c r="H107" s="4"/>
    </row>
    <row r="108" spans="1:8" ht="33.75" x14ac:dyDescent="0.2">
      <c r="A108" s="70" t="s">
        <v>169</v>
      </c>
      <c r="B108" s="7" t="s">
        <v>133</v>
      </c>
      <c r="C108" s="137" t="s">
        <v>1</v>
      </c>
      <c r="D108" s="54">
        <v>100</v>
      </c>
      <c r="E108" s="54">
        <v>100</v>
      </c>
      <c r="F108" s="73">
        <f t="shared" si="8"/>
        <v>0</v>
      </c>
      <c r="G108" s="58">
        <f t="shared" si="10"/>
        <v>1</v>
      </c>
      <c r="H108" s="4"/>
    </row>
    <row r="109" spans="1:8" ht="33.75" x14ac:dyDescent="0.2">
      <c r="A109" s="71" t="s">
        <v>170</v>
      </c>
      <c r="B109" s="68" t="s">
        <v>291</v>
      </c>
      <c r="C109" s="137" t="s">
        <v>292</v>
      </c>
      <c r="D109" s="54">
        <v>0</v>
      </c>
      <c r="E109" s="54">
        <v>0</v>
      </c>
      <c r="F109" s="73">
        <f t="shared" si="8"/>
        <v>0</v>
      </c>
      <c r="G109" s="58">
        <v>1</v>
      </c>
      <c r="H109" s="4"/>
    </row>
    <row r="110" spans="1:8" ht="33.75" x14ac:dyDescent="0.2">
      <c r="A110" s="71" t="s">
        <v>171</v>
      </c>
      <c r="B110" s="7" t="s">
        <v>299</v>
      </c>
      <c r="C110" s="137" t="s">
        <v>9</v>
      </c>
      <c r="D110" s="54">
        <v>0</v>
      </c>
      <c r="E110" s="54">
        <v>0</v>
      </c>
      <c r="F110" s="73">
        <f t="shared" si="8"/>
        <v>0</v>
      </c>
      <c r="G110" s="58">
        <v>1</v>
      </c>
      <c r="H110" s="4"/>
    </row>
    <row r="111" spans="1:8" x14ac:dyDescent="0.2">
      <c r="A111" s="72"/>
      <c r="B111" s="163" t="s">
        <v>293</v>
      </c>
      <c r="C111" s="164"/>
      <c r="D111" s="164"/>
      <c r="E111" s="164"/>
      <c r="F111" s="164"/>
      <c r="G111" s="165"/>
      <c r="H111" s="4"/>
    </row>
    <row r="112" spans="1:8" ht="39.75" customHeight="1" x14ac:dyDescent="0.2">
      <c r="A112" s="70" t="s">
        <v>172</v>
      </c>
      <c r="B112" s="7" t="s">
        <v>300</v>
      </c>
      <c r="C112" s="137" t="s">
        <v>12</v>
      </c>
      <c r="D112" s="54">
        <v>1</v>
      </c>
      <c r="E112" s="54">
        <v>1</v>
      </c>
      <c r="F112" s="73">
        <f t="shared" si="8"/>
        <v>0</v>
      </c>
      <c r="G112" s="58">
        <f>E112/D112</f>
        <v>1</v>
      </c>
      <c r="H112" s="4"/>
    </row>
    <row r="113" spans="1:8" ht="39" customHeight="1" x14ac:dyDescent="0.2">
      <c r="A113" s="70" t="s">
        <v>173</v>
      </c>
      <c r="B113" s="7" t="s">
        <v>301</v>
      </c>
      <c r="C113" s="137" t="s">
        <v>1</v>
      </c>
      <c r="D113" s="54">
        <v>100</v>
      </c>
      <c r="E113" s="54">
        <v>100</v>
      </c>
      <c r="F113" s="73">
        <f t="shared" si="8"/>
        <v>0</v>
      </c>
      <c r="G113" s="58">
        <f>E113/D113</f>
        <v>1</v>
      </c>
    </row>
    <row r="114" spans="1:8" ht="14.25" customHeight="1" x14ac:dyDescent="0.2">
      <c r="A114" s="26" t="s">
        <v>88</v>
      </c>
      <c r="B114" s="44" t="s">
        <v>49</v>
      </c>
      <c r="C114" s="64"/>
      <c r="D114" s="45"/>
      <c r="E114" s="45"/>
      <c r="F114" s="28"/>
      <c r="G114" s="13">
        <f>(G115+G116+G117+G118)/4*100</f>
        <v>75</v>
      </c>
      <c r="H114" s="134">
        <v>30</v>
      </c>
    </row>
    <row r="115" spans="1:8" ht="12.75" customHeight="1" x14ac:dyDescent="0.2">
      <c r="A115" s="33" t="s">
        <v>89</v>
      </c>
      <c r="B115" s="42" t="s">
        <v>48</v>
      </c>
      <c r="C115" s="18" t="s">
        <v>9</v>
      </c>
      <c r="D115" s="15">
        <v>3</v>
      </c>
      <c r="E115" s="15">
        <v>3</v>
      </c>
      <c r="F115" s="25">
        <f t="shared" ref="F115:F118" si="11">E115-D115</f>
        <v>0</v>
      </c>
      <c r="G115" s="15">
        <f>E115/D115</f>
        <v>1</v>
      </c>
    </row>
    <row r="116" spans="1:8" x14ac:dyDescent="0.2">
      <c r="A116" s="5" t="s">
        <v>90</v>
      </c>
      <c r="B116" s="46" t="s">
        <v>50</v>
      </c>
      <c r="C116" s="64" t="s">
        <v>8</v>
      </c>
      <c r="D116" s="18">
        <v>15</v>
      </c>
      <c r="E116" s="18">
        <v>15</v>
      </c>
      <c r="F116" s="25">
        <f t="shared" si="11"/>
        <v>0</v>
      </c>
      <c r="G116" s="15">
        <f t="shared" ref="G116:G118" si="12">E116/D116</f>
        <v>1</v>
      </c>
    </row>
    <row r="117" spans="1:8" x14ac:dyDescent="0.2">
      <c r="A117" s="33" t="s">
        <v>91</v>
      </c>
      <c r="B117" s="42" t="s">
        <v>51</v>
      </c>
      <c r="C117" s="15" t="s">
        <v>6</v>
      </c>
      <c r="D117" s="15">
        <v>14</v>
      </c>
      <c r="E117" s="15">
        <v>14</v>
      </c>
      <c r="F117" s="25">
        <f t="shared" si="11"/>
        <v>0</v>
      </c>
      <c r="G117" s="15">
        <f t="shared" si="12"/>
        <v>1</v>
      </c>
    </row>
    <row r="118" spans="1:8" x14ac:dyDescent="0.2">
      <c r="A118" s="5" t="s">
        <v>92</v>
      </c>
      <c r="B118" s="42" t="s">
        <v>52</v>
      </c>
      <c r="C118" s="15" t="s">
        <v>6</v>
      </c>
      <c r="D118" s="18">
        <v>1000</v>
      </c>
      <c r="E118" s="18">
        <v>0</v>
      </c>
      <c r="F118" s="25">
        <f t="shared" si="11"/>
        <v>-1000</v>
      </c>
      <c r="G118" s="15">
        <f t="shared" si="12"/>
        <v>0</v>
      </c>
    </row>
    <row r="119" spans="1:8" ht="21" x14ac:dyDescent="0.2">
      <c r="A119" s="26">
        <v>8</v>
      </c>
      <c r="B119" s="44" t="s">
        <v>24</v>
      </c>
      <c r="C119" s="12"/>
      <c r="D119" s="45"/>
      <c r="E119" s="45"/>
      <c r="F119" s="28"/>
      <c r="G119" s="13">
        <f>(G120+G121+G122+G123+G124+G125+G126+G127+G128+G129+G130+G131+G132+G133+G134)/15*100</f>
        <v>87.626068376068375</v>
      </c>
      <c r="H119" s="134">
        <v>35</v>
      </c>
    </row>
    <row r="120" spans="1:8" x14ac:dyDescent="0.2">
      <c r="A120" s="47" t="s">
        <v>93</v>
      </c>
      <c r="B120" s="48" t="s">
        <v>25</v>
      </c>
      <c r="C120" s="12" t="s">
        <v>6</v>
      </c>
      <c r="D120" s="64">
        <v>9</v>
      </c>
      <c r="E120" s="64">
        <v>6.6</v>
      </c>
      <c r="F120" s="25">
        <f>E120-D120</f>
        <v>-2.4000000000000004</v>
      </c>
      <c r="G120" s="21">
        <f t="shared" ref="G120:G134" si="13">E120/D120</f>
        <v>0.73333333333333328</v>
      </c>
    </row>
    <row r="121" spans="1:8" x14ac:dyDescent="0.2">
      <c r="A121" s="33" t="s">
        <v>174</v>
      </c>
      <c r="B121" s="42" t="s">
        <v>26</v>
      </c>
      <c r="C121" s="59" t="s">
        <v>38</v>
      </c>
      <c r="D121" s="15">
        <v>21</v>
      </c>
      <c r="E121" s="15">
        <v>28</v>
      </c>
      <c r="F121" s="25">
        <f t="shared" ref="F121:F134" si="14">E121-D121</f>
        <v>7</v>
      </c>
      <c r="G121" s="21">
        <f t="shared" si="13"/>
        <v>1.3333333333333333</v>
      </c>
    </row>
    <row r="122" spans="1:8" x14ac:dyDescent="0.2">
      <c r="A122" s="5" t="s">
        <v>95</v>
      </c>
      <c r="B122" s="46" t="s">
        <v>27</v>
      </c>
      <c r="C122" s="19" t="s">
        <v>6</v>
      </c>
      <c r="D122" s="18">
        <v>3</v>
      </c>
      <c r="E122" s="18">
        <v>3</v>
      </c>
      <c r="F122" s="25">
        <f t="shared" si="14"/>
        <v>0</v>
      </c>
      <c r="G122" s="57">
        <f t="shared" si="13"/>
        <v>1</v>
      </c>
    </row>
    <row r="123" spans="1:8" x14ac:dyDescent="0.2">
      <c r="A123" s="5" t="s">
        <v>96</v>
      </c>
      <c r="B123" s="46" t="s">
        <v>28</v>
      </c>
      <c r="C123" s="19" t="s">
        <v>6</v>
      </c>
      <c r="D123" s="18">
        <v>65</v>
      </c>
      <c r="E123" s="18">
        <v>60</v>
      </c>
      <c r="F123" s="25">
        <f t="shared" si="14"/>
        <v>-5</v>
      </c>
      <c r="G123" s="21">
        <f t="shared" si="13"/>
        <v>0.92307692307692313</v>
      </c>
    </row>
    <row r="124" spans="1:8" ht="22.5" x14ac:dyDescent="0.2">
      <c r="A124" s="33" t="s">
        <v>97</v>
      </c>
      <c r="B124" s="42" t="s">
        <v>29</v>
      </c>
      <c r="C124" s="22" t="s">
        <v>1</v>
      </c>
      <c r="D124" s="15">
        <v>25</v>
      </c>
      <c r="E124" s="15">
        <v>25</v>
      </c>
      <c r="F124" s="25">
        <f t="shared" si="14"/>
        <v>0</v>
      </c>
      <c r="G124" s="57">
        <f t="shared" si="13"/>
        <v>1</v>
      </c>
    </row>
    <row r="125" spans="1:8" x14ac:dyDescent="0.2">
      <c r="A125" s="5" t="s">
        <v>98</v>
      </c>
      <c r="B125" s="46" t="s">
        <v>30</v>
      </c>
      <c r="C125" s="12" t="s">
        <v>6</v>
      </c>
      <c r="D125" s="18">
        <v>20</v>
      </c>
      <c r="E125" s="18">
        <v>20</v>
      </c>
      <c r="F125" s="25">
        <f t="shared" si="14"/>
        <v>0</v>
      </c>
      <c r="G125" s="57">
        <f t="shared" si="13"/>
        <v>1</v>
      </c>
    </row>
    <row r="126" spans="1:8" x14ac:dyDescent="0.2">
      <c r="A126" s="5" t="s">
        <v>175</v>
      </c>
      <c r="B126" s="42" t="s">
        <v>31</v>
      </c>
      <c r="C126" s="12" t="s">
        <v>6</v>
      </c>
      <c r="D126" s="18">
        <v>25</v>
      </c>
      <c r="E126" s="18">
        <v>20</v>
      </c>
      <c r="F126" s="25">
        <f t="shared" si="14"/>
        <v>-5</v>
      </c>
      <c r="G126" s="21">
        <f t="shared" si="13"/>
        <v>0.8</v>
      </c>
    </row>
    <row r="127" spans="1:8" x14ac:dyDescent="0.2">
      <c r="A127" s="5" t="s">
        <v>302</v>
      </c>
      <c r="B127" s="46" t="s">
        <v>32</v>
      </c>
      <c r="C127" s="19" t="s">
        <v>6</v>
      </c>
      <c r="D127" s="18">
        <v>4</v>
      </c>
      <c r="E127" s="18">
        <v>3</v>
      </c>
      <c r="F127" s="25">
        <f t="shared" si="14"/>
        <v>-1</v>
      </c>
      <c r="G127" s="21">
        <f t="shared" si="13"/>
        <v>0.75</v>
      </c>
    </row>
    <row r="128" spans="1:8" x14ac:dyDescent="0.2">
      <c r="A128" s="5" t="s">
        <v>303</v>
      </c>
      <c r="B128" s="42" t="s">
        <v>33</v>
      </c>
      <c r="C128" s="12" t="s">
        <v>6</v>
      </c>
      <c r="D128" s="18">
        <v>25</v>
      </c>
      <c r="E128" s="18">
        <v>25</v>
      </c>
      <c r="F128" s="25">
        <f t="shared" si="14"/>
        <v>0</v>
      </c>
      <c r="G128" s="57">
        <f t="shared" si="13"/>
        <v>1</v>
      </c>
    </row>
    <row r="129" spans="1:8" x14ac:dyDescent="0.2">
      <c r="A129" s="47" t="s">
        <v>176</v>
      </c>
      <c r="B129" s="43" t="s">
        <v>34</v>
      </c>
      <c r="C129" s="12" t="s">
        <v>6</v>
      </c>
      <c r="D129" s="64">
        <v>17</v>
      </c>
      <c r="E129" s="64">
        <v>17</v>
      </c>
      <c r="F129" s="25">
        <f t="shared" si="14"/>
        <v>0</v>
      </c>
      <c r="G129" s="57">
        <f t="shared" si="13"/>
        <v>1</v>
      </c>
    </row>
    <row r="130" spans="1:8" x14ac:dyDescent="0.2">
      <c r="A130" s="5" t="s">
        <v>304</v>
      </c>
      <c r="B130" s="42" t="s">
        <v>35</v>
      </c>
      <c r="C130" s="19" t="s">
        <v>38</v>
      </c>
      <c r="D130" s="18">
        <v>2500</v>
      </c>
      <c r="E130" s="18">
        <v>1500</v>
      </c>
      <c r="F130" s="25">
        <f t="shared" si="14"/>
        <v>-1000</v>
      </c>
      <c r="G130" s="21">
        <f t="shared" si="13"/>
        <v>0.6</v>
      </c>
    </row>
    <row r="131" spans="1:8" x14ac:dyDescent="0.2">
      <c r="A131" s="5" t="s">
        <v>305</v>
      </c>
      <c r="B131" s="42" t="s">
        <v>35</v>
      </c>
      <c r="C131" s="19" t="s">
        <v>1</v>
      </c>
      <c r="D131" s="18">
        <v>24</v>
      </c>
      <c r="E131" s="18">
        <v>26.5</v>
      </c>
      <c r="F131" s="25">
        <f t="shared" si="14"/>
        <v>2.5</v>
      </c>
      <c r="G131" s="21">
        <f t="shared" si="13"/>
        <v>1.1041666666666667</v>
      </c>
    </row>
    <row r="132" spans="1:8" x14ac:dyDescent="0.2">
      <c r="A132" s="5" t="s">
        <v>306</v>
      </c>
      <c r="B132" s="42" t="s">
        <v>36</v>
      </c>
      <c r="C132" s="19" t="s">
        <v>6</v>
      </c>
      <c r="D132" s="18">
        <v>60</v>
      </c>
      <c r="E132" s="18">
        <v>60</v>
      </c>
      <c r="F132" s="25">
        <f t="shared" si="14"/>
        <v>0</v>
      </c>
      <c r="G132" s="57">
        <f t="shared" si="13"/>
        <v>1</v>
      </c>
    </row>
    <row r="133" spans="1:8" x14ac:dyDescent="0.2">
      <c r="A133" s="5" t="s">
        <v>307</v>
      </c>
      <c r="B133" s="46" t="s">
        <v>37</v>
      </c>
      <c r="C133" s="19" t="s">
        <v>38</v>
      </c>
      <c r="D133" s="18">
        <v>110</v>
      </c>
      <c r="E133" s="18">
        <v>49</v>
      </c>
      <c r="F133" s="25">
        <f t="shared" si="14"/>
        <v>-61</v>
      </c>
      <c r="G133" s="21">
        <f t="shared" si="13"/>
        <v>0.44545454545454544</v>
      </c>
    </row>
    <row r="134" spans="1:8" x14ac:dyDescent="0.2">
      <c r="A134" s="47" t="s">
        <v>308</v>
      </c>
      <c r="B134" s="48" t="s">
        <v>37</v>
      </c>
      <c r="C134" s="12" t="s">
        <v>1</v>
      </c>
      <c r="D134" s="64">
        <v>1.1000000000000001</v>
      </c>
      <c r="E134" s="64">
        <v>0.5</v>
      </c>
      <c r="F134" s="25">
        <f t="shared" si="14"/>
        <v>-0.60000000000000009</v>
      </c>
      <c r="G134" s="21">
        <f t="shared" si="13"/>
        <v>0.45454545454545453</v>
      </c>
    </row>
    <row r="135" spans="1:8" ht="21.75" x14ac:dyDescent="0.2">
      <c r="A135" s="26" t="s">
        <v>99</v>
      </c>
      <c r="B135" s="49" t="s">
        <v>411</v>
      </c>
      <c r="C135" s="12"/>
      <c r="D135" s="23"/>
      <c r="E135" s="38"/>
      <c r="F135" s="39"/>
      <c r="G135" s="13">
        <f>(G136+G137+G138+G139+G140+G141)/6*100</f>
        <v>108.15736353351475</v>
      </c>
      <c r="H135" s="134">
        <v>40</v>
      </c>
    </row>
    <row r="136" spans="1:8" x14ac:dyDescent="0.2">
      <c r="A136" s="40" t="s">
        <v>100</v>
      </c>
      <c r="B136" s="50" t="s">
        <v>309</v>
      </c>
      <c r="C136" s="19" t="s">
        <v>9</v>
      </c>
      <c r="D136" s="18">
        <v>262</v>
      </c>
      <c r="E136" s="18">
        <v>262</v>
      </c>
      <c r="F136" s="25">
        <f t="shared" ref="F136:F183" si="15">E136-D136</f>
        <v>0</v>
      </c>
      <c r="G136" s="57">
        <f t="shared" ref="G136:G163" si="16">E136/D136</f>
        <v>1</v>
      </c>
    </row>
    <row r="137" spans="1:8" x14ac:dyDescent="0.2">
      <c r="A137" s="40" t="s">
        <v>101</v>
      </c>
      <c r="B137" s="50" t="s">
        <v>310</v>
      </c>
      <c r="C137" s="19" t="s">
        <v>12</v>
      </c>
      <c r="D137" s="18">
        <v>1723</v>
      </c>
      <c r="E137" s="18">
        <v>1686</v>
      </c>
      <c r="F137" s="25">
        <f t="shared" si="15"/>
        <v>-37</v>
      </c>
      <c r="G137" s="21">
        <f t="shared" si="16"/>
        <v>0.97852582704585023</v>
      </c>
    </row>
    <row r="138" spans="1:8" x14ac:dyDescent="0.2">
      <c r="A138" s="41" t="s">
        <v>102</v>
      </c>
      <c r="B138" s="51" t="s">
        <v>311</v>
      </c>
      <c r="C138" s="14" t="s">
        <v>126</v>
      </c>
      <c r="D138" s="15">
        <v>1794.7170000000001</v>
      </c>
      <c r="E138" s="15">
        <v>1975.1110000000001</v>
      </c>
      <c r="F138" s="25">
        <f t="shared" si="15"/>
        <v>180.39400000000001</v>
      </c>
      <c r="G138" s="21">
        <f t="shared" si="16"/>
        <v>1.1005138971771038</v>
      </c>
    </row>
    <row r="139" spans="1:8" ht="16.5" customHeight="1" x14ac:dyDescent="0.2">
      <c r="A139" s="40" t="s">
        <v>103</v>
      </c>
      <c r="B139" s="50" t="s">
        <v>312</v>
      </c>
      <c r="C139" s="19" t="s">
        <v>209</v>
      </c>
      <c r="D139" s="18">
        <v>17046.599999999999</v>
      </c>
      <c r="E139" s="18">
        <v>23600</v>
      </c>
      <c r="F139" s="25">
        <f t="shared" si="15"/>
        <v>6553.4000000000015</v>
      </c>
      <c r="G139" s="21">
        <f t="shared" si="16"/>
        <v>1.3844402989452442</v>
      </c>
    </row>
    <row r="140" spans="1:8" ht="15" customHeight="1" x14ac:dyDescent="0.2">
      <c r="A140" s="41" t="s">
        <v>104</v>
      </c>
      <c r="B140" s="51" t="s">
        <v>134</v>
      </c>
      <c r="C140" s="14" t="s">
        <v>135</v>
      </c>
      <c r="D140" s="15">
        <v>37250.9</v>
      </c>
      <c r="E140" s="15">
        <v>38218</v>
      </c>
      <c r="F140" s="25">
        <f t="shared" si="15"/>
        <v>967.09999999999854</v>
      </c>
      <c r="G140" s="21">
        <f t="shared" si="16"/>
        <v>1.0259617888426857</v>
      </c>
    </row>
    <row r="141" spans="1:8" ht="25.5" customHeight="1" x14ac:dyDescent="0.2">
      <c r="A141" s="41" t="s">
        <v>105</v>
      </c>
      <c r="B141" s="51" t="s">
        <v>313</v>
      </c>
      <c r="C141" s="14" t="s">
        <v>9</v>
      </c>
      <c r="D141" s="15">
        <v>15</v>
      </c>
      <c r="E141" s="15">
        <v>15</v>
      </c>
      <c r="F141" s="25">
        <f t="shared" si="15"/>
        <v>0</v>
      </c>
      <c r="G141" s="15">
        <f t="shared" si="16"/>
        <v>1</v>
      </c>
    </row>
    <row r="142" spans="1:8" ht="20.25" customHeight="1" x14ac:dyDescent="0.2">
      <c r="A142" s="75" t="s">
        <v>106</v>
      </c>
      <c r="B142" s="76" t="s">
        <v>412</v>
      </c>
      <c r="C142" s="77"/>
      <c r="D142" s="77"/>
      <c r="E142" s="77"/>
      <c r="F142" s="12"/>
      <c r="G142" s="62">
        <f>(G144+G146+G148+G149+G151+G154+G157+G159+G162+G163)/10*100</f>
        <v>94.927051821820257</v>
      </c>
      <c r="H142" s="134">
        <v>38</v>
      </c>
    </row>
    <row r="143" spans="1:8" ht="17.25" customHeight="1" x14ac:dyDescent="0.2">
      <c r="A143" s="68"/>
      <c r="B143" s="174" t="s">
        <v>314</v>
      </c>
      <c r="C143" s="180"/>
      <c r="D143" s="180"/>
      <c r="E143" s="180"/>
      <c r="F143" s="181"/>
      <c r="G143" s="182"/>
    </row>
    <row r="144" spans="1:8" ht="18" customHeight="1" x14ac:dyDescent="0.2">
      <c r="A144" s="87" t="s">
        <v>107</v>
      </c>
      <c r="B144" s="68" t="s">
        <v>315</v>
      </c>
      <c r="C144" s="68" t="s">
        <v>12</v>
      </c>
      <c r="D144" s="54">
        <v>3</v>
      </c>
      <c r="E144" s="54">
        <v>3</v>
      </c>
      <c r="F144" s="73">
        <f t="shared" si="15"/>
        <v>0</v>
      </c>
      <c r="G144" s="15">
        <f t="shared" si="16"/>
        <v>1</v>
      </c>
    </row>
    <row r="145" spans="1:7" ht="18.75" customHeight="1" x14ac:dyDescent="0.2">
      <c r="A145" s="68"/>
      <c r="B145" s="174" t="s">
        <v>316</v>
      </c>
      <c r="C145" s="180"/>
      <c r="D145" s="180"/>
      <c r="E145" s="180"/>
      <c r="F145" s="181"/>
      <c r="G145" s="182"/>
    </row>
    <row r="146" spans="1:7" ht="8.25" customHeight="1" x14ac:dyDescent="0.2">
      <c r="A146" s="156" t="s">
        <v>94</v>
      </c>
      <c r="B146" s="156" t="s">
        <v>317</v>
      </c>
      <c r="C146" s="156" t="s">
        <v>7</v>
      </c>
      <c r="D146" s="162">
        <v>320.64999999999998</v>
      </c>
      <c r="E146" s="146">
        <v>314.57</v>
      </c>
      <c r="F146" s="141">
        <f t="shared" si="15"/>
        <v>-6.0799999999999841</v>
      </c>
      <c r="G146" s="183">
        <f>E146/D146</f>
        <v>0.98103851551535948</v>
      </c>
    </row>
    <row r="147" spans="1:7" ht="18" customHeight="1" x14ac:dyDescent="0.2">
      <c r="A147" s="156"/>
      <c r="B147" s="156"/>
      <c r="C147" s="156"/>
      <c r="D147" s="162"/>
      <c r="E147" s="146"/>
      <c r="F147" s="142"/>
      <c r="G147" s="184"/>
    </row>
    <row r="148" spans="1:7" ht="22.5" x14ac:dyDescent="0.2">
      <c r="A148" s="68" t="s">
        <v>108</v>
      </c>
      <c r="B148" s="68" t="s">
        <v>318</v>
      </c>
      <c r="C148" s="68" t="s">
        <v>7</v>
      </c>
      <c r="D148" s="54">
        <v>1.05</v>
      </c>
      <c r="E148" s="54">
        <v>1.29</v>
      </c>
      <c r="F148" s="73">
        <f t="shared" si="15"/>
        <v>0.24</v>
      </c>
      <c r="G148" s="21">
        <f t="shared" si="16"/>
        <v>1.2285714285714286</v>
      </c>
    </row>
    <row r="149" spans="1:7" ht="18.75" customHeight="1" x14ac:dyDescent="0.2">
      <c r="A149" s="68" t="s">
        <v>109</v>
      </c>
      <c r="B149" s="68" t="s">
        <v>319</v>
      </c>
      <c r="C149" s="68" t="s">
        <v>1</v>
      </c>
      <c r="D149" s="54">
        <v>21.8</v>
      </c>
      <c r="E149" s="54">
        <v>21.8</v>
      </c>
      <c r="F149" s="73">
        <f t="shared" si="15"/>
        <v>0</v>
      </c>
      <c r="G149" s="15">
        <f t="shared" si="16"/>
        <v>1</v>
      </c>
    </row>
    <row r="150" spans="1:7" ht="13.5" customHeight="1" x14ac:dyDescent="0.2">
      <c r="A150" s="68"/>
      <c r="B150" s="155" t="s">
        <v>320</v>
      </c>
      <c r="C150" s="144"/>
      <c r="D150" s="144"/>
      <c r="E150" s="144"/>
      <c r="F150" s="144"/>
      <c r="G150" s="145"/>
    </row>
    <row r="151" spans="1:7" ht="12.75" customHeight="1" x14ac:dyDescent="0.2">
      <c r="A151" s="156" t="s">
        <v>110</v>
      </c>
      <c r="B151" s="166" t="s">
        <v>321</v>
      </c>
      <c r="C151" s="156" t="s">
        <v>7</v>
      </c>
      <c r="D151" s="146">
        <v>0.21</v>
      </c>
      <c r="E151" s="146">
        <v>0.4</v>
      </c>
      <c r="F151" s="141">
        <f t="shared" si="15"/>
        <v>0.19000000000000003</v>
      </c>
      <c r="G151" s="183">
        <f t="shared" si="16"/>
        <v>1.9047619047619049</v>
      </c>
    </row>
    <row r="152" spans="1:7" ht="7.5" customHeight="1" x14ac:dyDescent="0.2">
      <c r="A152" s="156"/>
      <c r="B152" s="166"/>
      <c r="C152" s="156"/>
      <c r="D152" s="146"/>
      <c r="E152" s="146"/>
      <c r="F152" s="142"/>
      <c r="G152" s="184"/>
    </row>
    <row r="153" spans="1:7" ht="17.25" customHeight="1" x14ac:dyDescent="0.2">
      <c r="A153" s="68"/>
      <c r="B153" s="185" t="s">
        <v>322</v>
      </c>
      <c r="C153" s="186"/>
      <c r="D153" s="186"/>
      <c r="E153" s="186"/>
      <c r="F153" s="186"/>
      <c r="G153" s="187"/>
    </row>
    <row r="154" spans="1:7" ht="12.75" customHeight="1" x14ac:dyDescent="0.2">
      <c r="A154" s="156" t="s">
        <v>335</v>
      </c>
      <c r="B154" s="166" t="s">
        <v>323</v>
      </c>
      <c r="C154" s="156" t="s">
        <v>9</v>
      </c>
      <c r="D154" s="146">
        <v>48</v>
      </c>
      <c r="E154" s="146">
        <v>94</v>
      </c>
      <c r="F154" s="141">
        <f t="shared" si="15"/>
        <v>46</v>
      </c>
      <c r="G154" s="183">
        <f t="shared" si="16"/>
        <v>1.9583333333333333</v>
      </c>
    </row>
    <row r="155" spans="1:7" ht="3" customHeight="1" x14ac:dyDescent="0.2">
      <c r="A155" s="156"/>
      <c r="B155" s="166"/>
      <c r="C155" s="156"/>
      <c r="D155" s="146"/>
      <c r="E155" s="146"/>
      <c r="F155" s="142"/>
      <c r="G155" s="184"/>
    </row>
    <row r="156" spans="1:7" ht="14.25" customHeight="1" x14ac:dyDescent="0.2">
      <c r="A156" s="70"/>
      <c r="B156" s="155" t="s">
        <v>324</v>
      </c>
      <c r="C156" s="144"/>
      <c r="D156" s="144"/>
      <c r="E156" s="144"/>
      <c r="F156" s="144"/>
      <c r="G156" s="145"/>
    </row>
    <row r="157" spans="1:7" ht="11.25" customHeight="1" x14ac:dyDescent="0.2">
      <c r="A157" s="68" t="s">
        <v>336</v>
      </c>
      <c r="B157" s="68" t="s">
        <v>325</v>
      </c>
      <c r="C157" s="68" t="s">
        <v>326</v>
      </c>
      <c r="D157" s="54">
        <v>1</v>
      </c>
      <c r="E157" s="54">
        <v>0</v>
      </c>
      <c r="F157" s="73">
        <f t="shared" si="15"/>
        <v>-1</v>
      </c>
      <c r="G157" s="15">
        <f t="shared" si="16"/>
        <v>0</v>
      </c>
    </row>
    <row r="158" spans="1:7" ht="15" customHeight="1" x14ac:dyDescent="0.2">
      <c r="A158" s="68"/>
      <c r="B158" s="155" t="s">
        <v>327</v>
      </c>
      <c r="C158" s="144"/>
      <c r="D158" s="144"/>
      <c r="E158" s="144"/>
      <c r="F158" s="144"/>
      <c r="G158" s="145"/>
    </row>
    <row r="159" spans="1:7" x14ac:dyDescent="0.2">
      <c r="A159" s="174" t="s">
        <v>337</v>
      </c>
      <c r="B159" s="82" t="s">
        <v>328</v>
      </c>
      <c r="C159" s="175" t="s">
        <v>9</v>
      </c>
      <c r="D159" s="173">
        <v>1</v>
      </c>
      <c r="E159" s="173">
        <v>1</v>
      </c>
      <c r="F159" s="141">
        <f t="shared" si="15"/>
        <v>0</v>
      </c>
      <c r="G159" s="177">
        <v>1</v>
      </c>
    </row>
    <row r="160" spans="1:7" x14ac:dyDescent="0.2">
      <c r="A160" s="174"/>
      <c r="B160" s="83" t="s">
        <v>329</v>
      </c>
      <c r="C160" s="176"/>
      <c r="D160" s="146"/>
      <c r="E160" s="146"/>
      <c r="F160" s="172"/>
      <c r="G160" s="178"/>
    </row>
    <row r="161" spans="1:8" x14ac:dyDescent="0.2">
      <c r="A161" s="174"/>
      <c r="B161" s="81" t="s">
        <v>330</v>
      </c>
      <c r="C161" s="176"/>
      <c r="D161" s="146"/>
      <c r="E161" s="146"/>
      <c r="F161" s="142"/>
      <c r="G161" s="179"/>
    </row>
    <row r="162" spans="1:8" ht="33.75" x14ac:dyDescent="0.2">
      <c r="A162" s="68" t="s">
        <v>338</v>
      </c>
      <c r="B162" s="83" t="s">
        <v>331</v>
      </c>
      <c r="C162" s="68" t="s">
        <v>7</v>
      </c>
      <c r="D162" s="54">
        <v>1</v>
      </c>
      <c r="E162" s="54">
        <v>0.42</v>
      </c>
      <c r="F162" s="73">
        <f t="shared" si="15"/>
        <v>-0.58000000000000007</v>
      </c>
      <c r="G162" s="15">
        <f t="shared" si="16"/>
        <v>0.42</v>
      </c>
    </row>
    <row r="163" spans="1:8" x14ac:dyDescent="0.2">
      <c r="A163" s="174" t="s">
        <v>339</v>
      </c>
      <c r="B163" s="82" t="s">
        <v>332</v>
      </c>
      <c r="C163" s="176" t="s">
        <v>9</v>
      </c>
      <c r="D163" s="146">
        <v>1</v>
      </c>
      <c r="E163" s="146">
        <v>0</v>
      </c>
      <c r="F163" s="141">
        <f t="shared" si="15"/>
        <v>-1</v>
      </c>
      <c r="G163" s="177">
        <f t="shared" si="16"/>
        <v>0</v>
      </c>
    </row>
    <row r="164" spans="1:8" x14ac:dyDescent="0.2">
      <c r="A164" s="174"/>
      <c r="B164" s="83" t="s">
        <v>329</v>
      </c>
      <c r="C164" s="176"/>
      <c r="D164" s="146"/>
      <c r="E164" s="146"/>
      <c r="F164" s="172"/>
      <c r="G164" s="178"/>
    </row>
    <row r="165" spans="1:8" ht="13.5" thickBot="1" x14ac:dyDescent="0.25">
      <c r="A165" s="174"/>
      <c r="B165" s="81" t="s">
        <v>330</v>
      </c>
      <c r="C165" s="176"/>
      <c r="D165" s="146"/>
      <c r="E165" s="146"/>
      <c r="F165" s="142"/>
      <c r="G165" s="179"/>
    </row>
    <row r="166" spans="1:8" ht="21.75" thickBot="1" x14ac:dyDescent="0.25">
      <c r="A166" s="116" t="s">
        <v>111</v>
      </c>
      <c r="B166" s="86" t="s">
        <v>333</v>
      </c>
      <c r="C166" s="85"/>
      <c r="D166" s="54"/>
      <c r="E166" s="54"/>
      <c r="F166" s="84"/>
      <c r="G166" s="117">
        <f>(G169+G170+G171+G173+G174+G176+G177+G178+G179+G180+G182+G183+G168)/13*100</f>
        <v>94.928372059073212</v>
      </c>
      <c r="H166" s="135">
        <v>38</v>
      </c>
    </row>
    <row r="167" spans="1:8" x14ac:dyDescent="0.2">
      <c r="A167" s="79"/>
      <c r="B167" s="157" t="s">
        <v>334</v>
      </c>
      <c r="C167" s="158"/>
      <c r="D167" s="158"/>
      <c r="E167" s="158"/>
      <c r="F167" s="158"/>
      <c r="G167" s="159"/>
      <c r="H167" s="4"/>
    </row>
    <row r="168" spans="1:8" x14ac:dyDescent="0.2">
      <c r="A168" s="52" t="s">
        <v>360</v>
      </c>
      <c r="B168" s="53" t="s">
        <v>341</v>
      </c>
      <c r="C168" s="88" t="s">
        <v>12</v>
      </c>
      <c r="D168" s="61" t="s">
        <v>340</v>
      </c>
      <c r="E168" s="97" t="s">
        <v>356</v>
      </c>
      <c r="F168" s="103" t="s">
        <v>356</v>
      </c>
      <c r="G168" s="15">
        <v>0</v>
      </c>
    </row>
    <row r="169" spans="1:8" x14ac:dyDescent="0.2">
      <c r="A169" s="104" t="s">
        <v>361</v>
      </c>
      <c r="B169" s="50" t="s">
        <v>342</v>
      </c>
      <c r="C169" s="89" t="s">
        <v>210</v>
      </c>
      <c r="D169" s="61">
        <v>4.29</v>
      </c>
      <c r="E169" s="98" t="s">
        <v>357</v>
      </c>
      <c r="F169" s="99">
        <f t="shared" si="15"/>
        <v>-8.9999999999999858E-2</v>
      </c>
      <c r="G169" s="21">
        <f t="shared" ref="G169:G183" si="17">E169/D169</f>
        <v>0.97902097902097907</v>
      </c>
    </row>
    <row r="170" spans="1:8" x14ac:dyDescent="0.2">
      <c r="A170" s="104" t="s">
        <v>362</v>
      </c>
      <c r="B170" s="50" t="s">
        <v>343</v>
      </c>
      <c r="C170" s="89" t="s">
        <v>210</v>
      </c>
      <c r="D170" s="61">
        <v>2.2599999999999998</v>
      </c>
      <c r="E170" s="98" t="s">
        <v>358</v>
      </c>
      <c r="F170" s="99">
        <f t="shared" si="15"/>
        <v>-2.9999999999999805E-2</v>
      </c>
      <c r="G170" s="21">
        <f t="shared" si="17"/>
        <v>0.98672566371681425</v>
      </c>
    </row>
    <row r="171" spans="1:8" x14ac:dyDescent="0.2">
      <c r="A171" s="104" t="s">
        <v>364</v>
      </c>
      <c r="B171" s="94" t="s">
        <v>344</v>
      </c>
      <c r="C171" s="95" t="s">
        <v>210</v>
      </c>
      <c r="D171" s="96">
        <v>7.15</v>
      </c>
      <c r="E171" s="100" t="s">
        <v>359</v>
      </c>
      <c r="F171" s="99">
        <f t="shared" si="15"/>
        <v>-6.0000000000000497E-2</v>
      </c>
      <c r="G171" s="21">
        <f t="shared" si="17"/>
        <v>0.99160839160839154</v>
      </c>
    </row>
    <row r="172" spans="1:8" x14ac:dyDescent="0.2">
      <c r="A172" s="90"/>
      <c r="B172" s="155" t="s">
        <v>345</v>
      </c>
      <c r="C172" s="144"/>
      <c r="D172" s="144"/>
      <c r="E172" s="144"/>
      <c r="F172" s="144"/>
      <c r="G172" s="145"/>
    </row>
    <row r="173" spans="1:8" x14ac:dyDescent="0.2">
      <c r="A173" s="90" t="s">
        <v>365</v>
      </c>
      <c r="B173" s="78" t="s">
        <v>346</v>
      </c>
      <c r="C173" s="72" t="s">
        <v>9</v>
      </c>
      <c r="D173" s="61">
        <v>1</v>
      </c>
      <c r="E173" s="101">
        <v>1</v>
      </c>
      <c r="F173" s="73">
        <f t="shared" si="15"/>
        <v>0</v>
      </c>
      <c r="G173" s="15">
        <f t="shared" si="17"/>
        <v>1</v>
      </c>
    </row>
    <row r="174" spans="1:8" ht="16.5" customHeight="1" x14ac:dyDescent="0.2">
      <c r="A174" s="90" t="s">
        <v>366</v>
      </c>
      <c r="B174" s="78" t="s">
        <v>347</v>
      </c>
      <c r="C174" s="72" t="s">
        <v>9</v>
      </c>
      <c r="D174" s="61">
        <v>1</v>
      </c>
      <c r="E174" s="101">
        <v>1</v>
      </c>
      <c r="F174" s="73">
        <f t="shared" si="15"/>
        <v>0</v>
      </c>
      <c r="G174" s="15">
        <f t="shared" si="17"/>
        <v>1</v>
      </c>
    </row>
    <row r="175" spans="1:8" ht="15.75" customHeight="1" x14ac:dyDescent="0.2">
      <c r="A175" s="90"/>
      <c r="B175" s="155" t="s">
        <v>348</v>
      </c>
      <c r="C175" s="144"/>
      <c r="D175" s="144"/>
      <c r="E175" s="144"/>
      <c r="F175" s="144"/>
      <c r="G175" s="145"/>
    </row>
    <row r="176" spans="1:8" ht="22.5" x14ac:dyDescent="0.2">
      <c r="A176" s="90" t="s">
        <v>367</v>
      </c>
      <c r="B176" s="78" t="s">
        <v>349</v>
      </c>
      <c r="C176" s="72" t="s">
        <v>223</v>
      </c>
      <c r="D176" s="61">
        <v>60</v>
      </c>
      <c r="E176" s="61">
        <v>64</v>
      </c>
      <c r="F176" s="73">
        <f t="shared" si="15"/>
        <v>4</v>
      </c>
      <c r="G176" s="21">
        <f>E176/D176</f>
        <v>1.0666666666666667</v>
      </c>
    </row>
    <row r="177" spans="1:8" ht="22.5" x14ac:dyDescent="0.2">
      <c r="A177" s="91" t="s">
        <v>368</v>
      </c>
      <c r="B177" s="78" t="s">
        <v>350</v>
      </c>
      <c r="C177" s="72" t="s">
        <v>9</v>
      </c>
      <c r="D177" s="61">
        <v>24</v>
      </c>
      <c r="E177" s="61">
        <v>18</v>
      </c>
      <c r="F177" s="73">
        <f t="shared" si="15"/>
        <v>-6</v>
      </c>
      <c r="G177" s="15">
        <f t="shared" si="17"/>
        <v>0.75</v>
      </c>
    </row>
    <row r="178" spans="1:8" ht="33.75" x14ac:dyDescent="0.2">
      <c r="A178" s="91" t="s">
        <v>363</v>
      </c>
      <c r="B178" s="78" t="s">
        <v>136</v>
      </c>
      <c r="C178" s="72" t="s">
        <v>223</v>
      </c>
      <c r="D178" s="61">
        <v>60</v>
      </c>
      <c r="E178" s="61">
        <v>64</v>
      </c>
      <c r="F178" s="73">
        <f t="shared" si="15"/>
        <v>4</v>
      </c>
      <c r="G178" s="21">
        <f t="shared" si="17"/>
        <v>1.0666666666666667</v>
      </c>
    </row>
    <row r="179" spans="1:8" ht="22.5" x14ac:dyDescent="0.2">
      <c r="A179" s="91" t="s">
        <v>369</v>
      </c>
      <c r="B179" s="78" t="s">
        <v>351</v>
      </c>
      <c r="C179" s="72" t="s">
        <v>223</v>
      </c>
      <c r="D179" s="61">
        <v>5</v>
      </c>
      <c r="E179" s="61">
        <v>5</v>
      </c>
      <c r="F179" s="73">
        <f t="shared" si="15"/>
        <v>0</v>
      </c>
      <c r="G179" s="15">
        <f t="shared" si="17"/>
        <v>1</v>
      </c>
    </row>
    <row r="180" spans="1:8" x14ac:dyDescent="0.2">
      <c r="A180" s="92" t="s">
        <v>370</v>
      </c>
      <c r="B180" s="78" t="s">
        <v>352</v>
      </c>
      <c r="C180" s="72" t="s">
        <v>353</v>
      </c>
      <c r="D180" s="61">
        <v>6</v>
      </c>
      <c r="E180" s="61">
        <v>9</v>
      </c>
      <c r="F180" s="102">
        <f t="shared" si="15"/>
        <v>3</v>
      </c>
      <c r="G180" s="15">
        <f t="shared" si="17"/>
        <v>1.5</v>
      </c>
    </row>
    <row r="181" spans="1:8" x14ac:dyDescent="0.2">
      <c r="A181" s="92"/>
      <c r="B181" s="156" t="s">
        <v>354</v>
      </c>
      <c r="C181" s="156"/>
      <c r="D181" s="156"/>
      <c r="E181" s="156"/>
      <c r="F181" s="102"/>
      <c r="G181" s="15"/>
    </row>
    <row r="182" spans="1:8" ht="27" customHeight="1" x14ac:dyDescent="0.2">
      <c r="A182" s="92" t="s">
        <v>371</v>
      </c>
      <c r="B182" s="78" t="s">
        <v>355</v>
      </c>
      <c r="C182" s="61" t="s">
        <v>223</v>
      </c>
      <c r="D182" s="61">
        <v>10</v>
      </c>
      <c r="E182" s="61">
        <v>10</v>
      </c>
      <c r="F182" s="73">
        <f t="shared" si="15"/>
        <v>0</v>
      </c>
      <c r="G182" s="15">
        <f t="shared" si="17"/>
        <v>1</v>
      </c>
    </row>
    <row r="183" spans="1:8" ht="22.5" x14ac:dyDescent="0.2">
      <c r="A183" s="92" t="s">
        <v>372</v>
      </c>
      <c r="B183" s="82" t="s">
        <v>137</v>
      </c>
      <c r="C183" s="96" t="s">
        <v>223</v>
      </c>
      <c r="D183" s="96">
        <v>100</v>
      </c>
      <c r="E183" s="96">
        <v>100</v>
      </c>
      <c r="F183" s="73">
        <f t="shared" si="15"/>
        <v>0</v>
      </c>
      <c r="G183" s="15">
        <f t="shared" si="17"/>
        <v>1</v>
      </c>
    </row>
    <row r="184" spans="1:8" ht="20.25" customHeight="1" x14ac:dyDescent="0.2">
      <c r="A184" s="118" t="s">
        <v>396</v>
      </c>
      <c r="B184" s="154" t="s">
        <v>373</v>
      </c>
      <c r="C184" s="154"/>
      <c r="D184" s="154"/>
      <c r="E184" s="154"/>
      <c r="F184" s="93"/>
      <c r="G184" s="121">
        <f>(G186+G187+G188+G191+G193+G194+G195+G198+G199+G200+G203+1+1.1+G205)/13*100</f>
        <v>112.94289044289043</v>
      </c>
      <c r="H184" s="135">
        <v>40</v>
      </c>
    </row>
    <row r="185" spans="1:8" ht="21" customHeight="1" x14ac:dyDescent="0.2">
      <c r="A185" s="92"/>
      <c r="B185" s="155" t="s">
        <v>374</v>
      </c>
      <c r="C185" s="144"/>
      <c r="D185" s="144"/>
      <c r="E185" s="144"/>
      <c r="F185" s="144"/>
      <c r="G185" s="145"/>
    </row>
    <row r="186" spans="1:8" ht="17.25" customHeight="1" x14ac:dyDescent="0.2">
      <c r="A186" s="92" t="s">
        <v>112</v>
      </c>
      <c r="B186" s="78" t="s">
        <v>375</v>
      </c>
      <c r="C186" s="61" t="s">
        <v>1</v>
      </c>
      <c r="D186" s="61">
        <v>100</v>
      </c>
      <c r="E186" s="61">
        <v>100</v>
      </c>
      <c r="F186" s="73">
        <f>E186-D186</f>
        <v>0</v>
      </c>
      <c r="G186" s="25">
        <f>E186/D186</f>
        <v>1</v>
      </c>
    </row>
    <row r="187" spans="1:8" ht="33.75" x14ac:dyDescent="0.2">
      <c r="A187" s="92" t="s">
        <v>113</v>
      </c>
      <c r="B187" s="82" t="s">
        <v>397</v>
      </c>
      <c r="C187" s="61" t="s">
        <v>17</v>
      </c>
      <c r="D187" s="61">
        <v>16</v>
      </c>
      <c r="E187" s="61">
        <v>18</v>
      </c>
      <c r="F187" s="73">
        <f>E187-D187</f>
        <v>2</v>
      </c>
      <c r="G187" s="99">
        <f>E187/D187</f>
        <v>1.125</v>
      </c>
    </row>
    <row r="188" spans="1:8" x14ac:dyDescent="0.2">
      <c r="A188" s="139" t="s">
        <v>114</v>
      </c>
      <c r="B188" s="82" t="s">
        <v>376</v>
      </c>
      <c r="C188" s="149" t="s">
        <v>17</v>
      </c>
      <c r="D188" s="146">
        <v>1</v>
      </c>
      <c r="E188" s="146">
        <v>1</v>
      </c>
      <c r="F188" s="141">
        <f>E188-D188</f>
        <v>0</v>
      </c>
      <c r="G188" s="141">
        <f>E188/D188</f>
        <v>1</v>
      </c>
    </row>
    <row r="189" spans="1:8" ht="22.5" x14ac:dyDescent="0.2">
      <c r="A189" s="140"/>
      <c r="B189" s="81" t="s">
        <v>405</v>
      </c>
      <c r="C189" s="149"/>
      <c r="D189" s="146"/>
      <c r="E189" s="146"/>
      <c r="F189" s="142"/>
      <c r="G189" s="142"/>
    </row>
    <row r="190" spans="1:8" x14ac:dyDescent="0.2">
      <c r="A190" s="92"/>
      <c r="B190" s="143" t="s">
        <v>377</v>
      </c>
      <c r="C190" s="144"/>
      <c r="D190" s="144"/>
      <c r="E190" s="144"/>
      <c r="F190" s="144"/>
      <c r="G190" s="145"/>
    </row>
    <row r="191" spans="1:8" x14ac:dyDescent="0.2">
      <c r="A191" s="139" t="s">
        <v>115</v>
      </c>
      <c r="B191" s="82" t="s">
        <v>378</v>
      </c>
      <c r="C191" s="149" t="s">
        <v>17</v>
      </c>
      <c r="D191" s="146">
        <v>2</v>
      </c>
      <c r="E191" s="146">
        <v>2</v>
      </c>
      <c r="F191" s="141">
        <f>E191-D191</f>
        <v>0</v>
      </c>
      <c r="G191" s="141">
        <f>E191/D191</f>
        <v>1</v>
      </c>
    </row>
    <row r="192" spans="1:8" ht="27" customHeight="1" x14ac:dyDescent="0.2">
      <c r="A192" s="140"/>
      <c r="B192" s="81" t="s">
        <v>406</v>
      </c>
      <c r="C192" s="149"/>
      <c r="D192" s="146"/>
      <c r="E192" s="146"/>
      <c r="F192" s="142"/>
      <c r="G192" s="142"/>
    </row>
    <row r="193" spans="1:7" ht="22.5" x14ac:dyDescent="0.2">
      <c r="A193" s="92" t="s">
        <v>116</v>
      </c>
      <c r="B193" s="81" t="s">
        <v>379</v>
      </c>
      <c r="C193" s="61" t="s">
        <v>17</v>
      </c>
      <c r="D193" s="61">
        <v>12</v>
      </c>
      <c r="E193" s="61">
        <v>14</v>
      </c>
      <c r="F193" s="25">
        <f>E193-D193</f>
        <v>2</v>
      </c>
      <c r="G193" s="99">
        <f>E193/D193</f>
        <v>1.1666666666666667</v>
      </c>
    </row>
    <row r="194" spans="1:7" ht="22.5" x14ac:dyDescent="0.2">
      <c r="A194" s="92" t="s">
        <v>117</v>
      </c>
      <c r="B194" s="78" t="s">
        <v>398</v>
      </c>
      <c r="C194" s="61" t="s">
        <v>17</v>
      </c>
      <c r="D194" s="61">
        <v>5</v>
      </c>
      <c r="E194" s="61">
        <v>5</v>
      </c>
      <c r="F194" s="25">
        <f t="shared" ref="F194:F195" si="18">E194-D194</f>
        <v>0</v>
      </c>
      <c r="G194" s="58">
        <f t="shared" ref="G194:G195" si="19">E194/D194</f>
        <v>1</v>
      </c>
    </row>
    <row r="195" spans="1:7" ht="22.5" x14ac:dyDescent="0.2">
      <c r="A195" s="119" t="s">
        <v>118</v>
      </c>
      <c r="B195" s="82" t="s">
        <v>380</v>
      </c>
      <c r="C195" s="96" t="s">
        <v>381</v>
      </c>
      <c r="D195" s="96">
        <v>17</v>
      </c>
      <c r="E195" s="96">
        <v>17</v>
      </c>
      <c r="F195" s="25">
        <f t="shared" si="18"/>
        <v>0</v>
      </c>
      <c r="G195" s="58">
        <f t="shared" si="19"/>
        <v>1</v>
      </c>
    </row>
    <row r="196" spans="1:7" ht="13.5" customHeight="1" x14ac:dyDescent="0.2">
      <c r="A196" s="92"/>
      <c r="B196" s="143" t="s">
        <v>382</v>
      </c>
      <c r="C196" s="152"/>
      <c r="D196" s="152"/>
      <c r="E196" s="152"/>
      <c r="F196" s="152"/>
      <c r="G196" s="153"/>
    </row>
    <row r="197" spans="1:7" x14ac:dyDescent="0.2">
      <c r="A197" s="92"/>
      <c r="B197" s="150" t="s">
        <v>383</v>
      </c>
      <c r="C197" s="151"/>
      <c r="D197" s="151"/>
      <c r="E197" s="151"/>
      <c r="F197" s="107"/>
      <c r="G197" s="105"/>
    </row>
    <row r="198" spans="1:7" ht="22.5" x14ac:dyDescent="0.2">
      <c r="A198" s="119" t="s">
        <v>119</v>
      </c>
      <c r="B198" s="81" t="s">
        <v>384</v>
      </c>
      <c r="C198" s="80" t="s">
        <v>17</v>
      </c>
      <c r="D198" s="80">
        <v>22</v>
      </c>
      <c r="E198" s="80">
        <v>24</v>
      </c>
      <c r="F198" s="84">
        <f>E198-G199</f>
        <v>23</v>
      </c>
      <c r="G198" s="120">
        <f>E198/D198</f>
        <v>1.0909090909090908</v>
      </c>
    </row>
    <row r="199" spans="1:7" ht="22.5" x14ac:dyDescent="0.2">
      <c r="A199" s="92" t="s">
        <v>120</v>
      </c>
      <c r="B199" s="108" t="s">
        <v>385</v>
      </c>
      <c r="C199" s="61" t="s">
        <v>17</v>
      </c>
      <c r="D199" s="61">
        <v>18</v>
      </c>
      <c r="E199" s="61">
        <v>18</v>
      </c>
      <c r="F199" s="73">
        <f>E199-D199</f>
        <v>0</v>
      </c>
      <c r="G199" s="25">
        <f>E199/D199</f>
        <v>1</v>
      </c>
    </row>
    <row r="200" spans="1:7" x14ac:dyDescent="0.2">
      <c r="A200" s="119" t="s">
        <v>121</v>
      </c>
      <c r="B200" s="82" t="s">
        <v>386</v>
      </c>
      <c r="C200" s="149" t="s">
        <v>17</v>
      </c>
      <c r="D200" s="146">
        <v>25</v>
      </c>
      <c r="E200" s="146">
        <v>30</v>
      </c>
      <c r="F200" s="141">
        <f>E200-D200</f>
        <v>5</v>
      </c>
      <c r="G200" s="141">
        <f>E200/D200</f>
        <v>1.2</v>
      </c>
    </row>
    <row r="201" spans="1:7" x14ac:dyDescent="0.2">
      <c r="A201" s="92"/>
      <c r="B201" s="81" t="s">
        <v>387</v>
      </c>
      <c r="C201" s="149"/>
      <c r="D201" s="146"/>
      <c r="E201" s="146"/>
      <c r="F201" s="142"/>
      <c r="G201" s="142"/>
    </row>
    <row r="202" spans="1:7" ht="33.75" x14ac:dyDescent="0.2">
      <c r="A202" s="92" t="s">
        <v>122</v>
      </c>
      <c r="B202" s="81" t="s">
        <v>388</v>
      </c>
      <c r="C202" s="61" t="s">
        <v>389</v>
      </c>
      <c r="D202" s="61" t="s">
        <v>390</v>
      </c>
      <c r="E202" s="61" t="s">
        <v>400</v>
      </c>
      <c r="F202" s="73" t="s">
        <v>401</v>
      </c>
      <c r="G202" s="25" t="s">
        <v>402</v>
      </c>
    </row>
    <row r="203" spans="1:7" x14ac:dyDescent="0.2">
      <c r="A203" s="92" t="s">
        <v>399</v>
      </c>
      <c r="B203" s="78" t="s">
        <v>391</v>
      </c>
      <c r="C203" s="61" t="s">
        <v>392</v>
      </c>
      <c r="D203" s="61">
        <v>2</v>
      </c>
      <c r="E203" s="61">
        <v>0</v>
      </c>
      <c r="F203" s="73">
        <f>E203-D203</f>
        <v>-2</v>
      </c>
      <c r="G203" s="25">
        <f>E203/D203</f>
        <v>0</v>
      </c>
    </row>
    <row r="204" spans="1:7" ht="16.5" customHeight="1" x14ac:dyDescent="0.2">
      <c r="A204" s="92"/>
      <c r="B204" s="143" t="s">
        <v>393</v>
      </c>
      <c r="C204" s="144"/>
      <c r="D204" s="144"/>
      <c r="E204" s="144"/>
      <c r="F204" s="144"/>
      <c r="G204" s="145"/>
    </row>
    <row r="205" spans="1:7" ht="22.5" x14ac:dyDescent="0.2">
      <c r="A205" s="138" t="s">
        <v>123</v>
      </c>
      <c r="B205" s="82" t="s">
        <v>394</v>
      </c>
      <c r="C205" s="149" t="s">
        <v>353</v>
      </c>
      <c r="D205" s="146">
        <v>1</v>
      </c>
      <c r="E205" s="147">
        <v>2</v>
      </c>
      <c r="F205" s="148">
        <f>E205-D205</f>
        <v>1</v>
      </c>
      <c r="G205" s="148">
        <f>E205/D205</f>
        <v>2</v>
      </c>
    </row>
    <row r="206" spans="1:7" ht="22.5" x14ac:dyDescent="0.2">
      <c r="A206" s="138"/>
      <c r="B206" s="81" t="s">
        <v>395</v>
      </c>
      <c r="C206" s="149"/>
      <c r="D206" s="146"/>
      <c r="E206" s="147"/>
      <c r="F206" s="148"/>
      <c r="G206" s="148"/>
    </row>
    <row r="207" spans="1:7" x14ac:dyDescent="0.2">
      <c r="A207" s="106"/>
      <c r="B207" s="106"/>
      <c r="C207" s="106"/>
      <c r="D207" s="106"/>
      <c r="E207" s="106"/>
      <c r="F207" s="106"/>
      <c r="G207" s="106"/>
    </row>
    <row r="208" spans="1:7" x14ac:dyDescent="0.2">
      <c r="A208" s="106"/>
      <c r="B208" s="106"/>
      <c r="C208" s="106"/>
      <c r="D208" s="106"/>
      <c r="E208" s="106"/>
      <c r="F208" s="106"/>
      <c r="G208" s="106"/>
    </row>
    <row r="209" spans="1:7" x14ac:dyDescent="0.2">
      <c r="A209" s="106"/>
      <c r="B209" s="106"/>
      <c r="C209" s="106"/>
      <c r="D209" s="106"/>
      <c r="E209" s="106"/>
      <c r="F209" s="106"/>
      <c r="G209" s="106"/>
    </row>
    <row r="210" spans="1:7" x14ac:dyDescent="0.2">
      <c r="A210" s="106"/>
      <c r="B210" s="106"/>
      <c r="C210" s="106"/>
      <c r="D210" s="106"/>
      <c r="E210" s="106"/>
      <c r="F210" s="106"/>
      <c r="G210" s="106"/>
    </row>
    <row r="211" spans="1:7" x14ac:dyDescent="0.2">
      <c r="A211" s="106"/>
      <c r="B211" s="106"/>
      <c r="C211" s="106"/>
      <c r="D211" s="106"/>
      <c r="E211" s="106"/>
      <c r="F211" s="106"/>
      <c r="G211" s="106"/>
    </row>
    <row r="212" spans="1:7" x14ac:dyDescent="0.2">
      <c r="A212" s="106"/>
      <c r="B212" s="106"/>
      <c r="C212" s="106"/>
      <c r="D212" s="106"/>
      <c r="E212" s="106"/>
      <c r="F212" s="106"/>
      <c r="G212" s="106"/>
    </row>
    <row r="213" spans="1:7" x14ac:dyDescent="0.2">
      <c r="A213" s="106"/>
      <c r="B213" s="106"/>
      <c r="C213" s="106"/>
      <c r="D213" s="106"/>
      <c r="E213" s="106"/>
      <c r="F213" s="106"/>
      <c r="G213" s="106"/>
    </row>
    <row r="214" spans="1:7" x14ac:dyDescent="0.2">
      <c r="A214" s="106"/>
      <c r="B214" s="106"/>
      <c r="C214" s="106"/>
      <c r="D214" s="106"/>
      <c r="E214" s="106"/>
      <c r="F214" s="106"/>
      <c r="G214" s="106"/>
    </row>
    <row r="215" spans="1:7" x14ac:dyDescent="0.2">
      <c r="A215" s="106"/>
      <c r="B215" s="106"/>
      <c r="C215" s="106"/>
      <c r="D215" s="106"/>
      <c r="E215" s="106"/>
      <c r="F215" s="106"/>
      <c r="G215" s="106"/>
    </row>
    <row r="216" spans="1:7" x14ac:dyDescent="0.2">
      <c r="A216" s="106"/>
      <c r="B216" s="106"/>
      <c r="C216" s="106"/>
      <c r="D216" s="106"/>
      <c r="E216" s="106"/>
      <c r="F216" s="106"/>
      <c r="G216" s="106"/>
    </row>
    <row r="217" spans="1:7" x14ac:dyDescent="0.2">
      <c r="A217" s="106"/>
      <c r="B217" s="106"/>
      <c r="C217" s="106"/>
      <c r="D217" s="106"/>
      <c r="E217" s="106"/>
      <c r="F217" s="106"/>
      <c r="G217" s="106"/>
    </row>
    <row r="218" spans="1:7" x14ac:dyDescent="0.2">
      <c r="A218" s="106"/>
      <c r="B218" s="106"/>
      <c r="C218" s="106"/>
      <c r="D218" s="106"/>
      <c r="E218" s="106"/>
      <c r="F218" s="106"/>
      <c r="G218" s="106"/>
    </row>
    <row r="219" spans="1:7" x14ac:dyDescent="0.2">
      <c r="A219" s="106"/>
      <c r="B219" s="106"/>
      <c r="C219" s="106"/>
      <c r="D219" s="106"/>
      <c r="E219" s="106"/>
      <c r="F219" s="106"/>
      <c r="G219" s="106"/>
    </row>
    <row r="220" spans="1:7" x14ac:dyDescent="0.2">
      <c r="A220" s="106"/>
      <c r="B220" s="106"/>
      <c r="C220" s="106"/>
      <c r="D220" s="106"/>
      <c r="E220" s="106"/>
      <c r="F220" s="106"/>
      <c r="G220" s="106"/>
    </row>
    <row r="221" spans="1:7" x14ac:dyDescent="0.2">
      <c r="A221" s="106"/>
      <c r="B221" s="106"/>
      <c r="C221" s="106"/>
      <c r="D221" s="106"/>
      <c r="E221" s="106"/>
      <c r="F221" s="106"/>
      <c r="G221" s="106"/>
    </row>
    <row r="222" spans="1:7" x14ac:dyDescent="0.2">
      <c r="A222" s="106"/>
      <c r="B222" s="106"/>
      <c r="C222" s="106"/>
      <c r="D222" s="106"/>
      <c r="E222" s="106"/>
      <c r="F222" s="106"/>
      <c r="G222" s="106"/>
    </row>
    <row r="223" spans="1:7" x14ac:dyDescent="0.2">
      <c r="A223" s="106"/>
      <c r="B223" s="106"/>
      <c r="C223" s="106"/>
      <c r="D223" s="106"/>
      <c r="E223" s="106"/>
      <c r="F223" s="106"/>
      <c r="G223" s="106"/>
    </row>
    <row r="224" spans="1:7" x14ac:dyDescent="0.2">
      <c r="A224" s="106"/>
      <c r="B224" s="106"/>
      <c r="C224" s="106"/>
      <c r="D224" s="106"/>
      <c r="E224" s="106"/>
      <c r="F224" s="106"/>
      <c r="G224" s="106"/>
    </row>
    <row r="225" spans="1:7" x14ac:dyDescent="0.2">
      <c r="A225" s="106"/>
      <c r="B225" s="106"/>
      <c r="C225" s="106"/>
      <c r="D225" s="106"/>
      <c r="E225" s="106"/>
      <c r="F225" s="106"/>
      <c r="G225" s="106"/>
    </row>
    <row r="226" spans="1:7" x14ac:dyDescent="0.2">
      <c r="A226" s="106"/>
      <c r="B226" s="106"/>
      <c r="C226" s="106"/>
      <c r="D226" s="106"/>
      <c r="E226" s="106"/>
      <c r="F226" s="106"/>
      <c r="G226" s="106"/>
    </row>
    <row r="227" spans="1:7" x14ac:dyDescent="0.2">
      <c r="A227" s="106"/>
      <c r="B227" s="106"/>
      <c r="C227" s="106"/>
      <c r="D227" s="106"/>
      <c r="E227" s="106"/>
      <c r="F227" s="106"/>
      <c r="G227" s="106"/>
    </row>
    <row r="228" spans="1:7" x14ac:dyDescent="0.2">
      <c r="A228" s="106"/>
      <c r="B228" s="106"/>
      <c r="C228" s="106"/>
      <c r="D228" s="106"/>
      <c r="E228" s="106"/>
      <c r="F228" s="106"/>
      <c r="G228" s="106"/>
    </row>
    <row r="229" spans="1:7" x14ac:dyDescent="0.2">
      <c r="A229" s="106"/>
      <c r="B229" s="106"/>
      <c r="C229" s="106"/>
      <c r="D229" s="106"/>
      <c r="E229" s="106"/>
      <c r="F229" s="106"/>
      <c r="G229" s="106"/>
    </row>
    <row r="230" spans="1:7" x14ac:dyDescent="0.2">
      <c r="A230" s="106"/>
      <c r="B230" s="106"/>
      <c r="C230" s="106"/>
      <c r="D230" s="106"/>
      <c r="E230" s="106"/>
      <c r="F230" s="106"/>
      <c r="G230" s="106"/>
    </row>
    <row r="231" spans="1:7" x14ac:dyDescent="0.2">
      <c r="A231" s="106"/>
      <c r="B231" s="106"/>
      <c r="C231" s="106"/>
      <c r="D231" s="106"/>
      <c r="E231" s="106"/>
      <c r="F231" s="106"/>
      <c r="G231" s="106"/>
    </row>
    <row r="232" spans="1:7" x14ac:dyDescent="0.2">
      <c r="A232" s="106"/>
      <c r="B232" s="106"/>
      <c r="C232" s="106"/>
      <c r="D232" s="106"/>
      <c r="E232" s="106"/>
      <c r="F232" s="106"/>
      <c r="G232" s="106"/>
    </row>
    <row r="233" spans="1:7" x14ac:dyDescent="0.2">
      <c r="A233" s="106"/>
      <c r="B233" s="106"/>
      <c r="C233" s="106"/>
      <c r="D233" s="106"/>
      <c r="E233" s="106"/>
      <c r="F233" s="106"/>
      <c r="G233" s="106"/>
    </row>
    <row r="234" spans="1:7" x14ac:dyDescent="0.2">
      <c r="A234" s="106"/>
      <c r="B234" s="106"/>
      <c r="C234" s="106"/>
      <c r="D234" s="106"/>
      <c r="E234" s="106"/>
      <c r="F234" s="106"/>
      <c r="G234" s="106"/>
    </row>
    <row r="235" spans="1:7" x14ac:dyDescent="0.2">
      <c r="A235" s="106"/>
      <c r="B235" s="106"/>
      <c r="C235" s="106"/>
      <c r="D235" s="106"/>
      <c r="E235" s="106"/>
      <c r="F235" s="106"/>
      <c r="G235" s="106"/>
    </row>
  </sheetData>
  <mergeCells count="84">
    <mergeCell ref="A2:H2"/>
    <mergeCell ref="E1:H1"/>
    <mergeCell ref="G163:G165"/>
    <mergeCell ref="A163:A165"/>
    <mergeCell ref="C163:C165"/>
    <mergeCell ref="B143:G143"/>
    <mergeCell ref="B145:G145"/>
    <mergeCell ref="G146:G147"/>
    <mergeCell ref="B150:G150"/>
    <mergeCell ref="F151:F152"/>
    <mergeCell ref="G151:G152"/>
    <mergeCell ref="F154:F155"/>
    <mergeCell ref="G154:G155"/>
    <mergeCell ref="B153:G153"/>
    <mergeCell ref="B156:G156"/>
    <mergeCell ref="B158:G158"/>
    <mergeCell ref="F159:F161"/>
    <mergeCell ref="G159:G161"/>
    <mergeCell ref="A159:A161"/>
    <mergeCell ref="C159:C161"/>
    <mergeCell ref="A146:A147"/>
    <mergeCell ref="A151:A152"/>
    <mergeCell ref="B154:B155"/>
    <mergeCell ref="C154:C155"/>
    <mergeCell ref="B146:B147"/>
    <mergeCell ref="C146:C147"/>
    <mergeCell ref="D163:D165"/>
    <mergeCell ref="E163:E165"/>
    <mergeCell ref="F163:F165"/>
    <mergeCell ref="D159:D161"/>
    <mergeCell ref="E159:E161"/>
    <mergeCell ref="D154:D155"/>
    <mergeCell ref="E154:E155"/>
    <mergeCell ref="B151:B152"/>
    <mergeCell ref="C151:C152"/>
    <mergeCell ref="A3:A4"/>
    <mergeCell ref="B3:B4"/>
    <mergeCell ref="C3:C4"/>
    <mergeCell ref="D3:G3"/>
    <mergeCell ref="B31:G31"/>
    <mergeCell ref="D151:D152"/>
    <mergeCell ref="E151:E152"/>
    <mergeCell ref="A154:A155"/>
    <mergeCell ref="B39:G39"/>
    <mergeCell ref="B41:G41"/>
    <mergeCell ref="B44:G44"/>
    <mergeCell ref="D146:D147"/>
    <mergeCell ref="E146:E147"/>
    <mergeCell ref="F146:F147"/>
    <mergeCell ref="B96:G96"/>
    <mergeCell ref="B111:G111"/>
    <mergeCell ref="B184:E184"/>
    <mergeCell ref="C188:C189"/>
    <mergeCell ref="B185:G185"/>
    <mergeCell ref="B181:E181"/>
    <mergeCell ref="B167:G167"/>
    <mergeCell ref="B175:G175"/>
    <mergeCell ref="B172:G172"/>
    <mergeCell ref="D191:D192"/>
    <mergeCell ref="E191:E192"/>
    <mergeCell ref="F191:F192"/>
    <mergeCell ref="C191:C192"/>
    <mergeCell ref="D188:D189"/>
    <mergeCell ref="E188:E189"/>
    <mergeCell ref="F188:F189"/>
    <mergeCell ref="F200:F201"/>
    <mergeCell ref="B197:E197"/>
    <mergeCell ref="C200:C201"/>
    <mergeCell ref="B196:G196"/>
    <mergeCell ref="G200:G201"/>
    <mergeCell ref="A205:A206"/>
    <mergeCell ref="A188:A189"/>
    <mergeCell ref="G188:G189"/>
    <mergeCell ref="B190:G190"/>
    <mergeCell ref="G191:G192"/>
    <mergeCell ref="A191:A192"/>
    <mergeCell ref="D205:D206"/>
    <mergeCell ref="E205:E206"/>
    <mergeCell ref="F205:F206"/>
    <mergeCell ref="C205:C206"/>
    <mergeCell ref="B204:G204"/>
    <mergeCell ref="G205:G206"/>
    <mergeCell ref="D200:D201"/>
    <mergeCell ref="E200:E201"/>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8</vt:i4>
      </vt:variant>
    </vt:vector>
  </HeadingPairs>
  <TitlesOfParts>
    <vt:vector size="9" baseType="lpstr">
      <vt:lpstr>Лист1</vt:lpstr>
      <vt:lpstr>Лист1!_Hlk190784711</vt:lpstr>
      <vt:lpstr>Лист1!_Hlk201053281</vt:lpstr>
      <vt:lpstr>Лист1!_Hlk201053993</vt:lpstr>
      <vt:lpstr>Лист1!_Hlk201054069</vt:lpstr>
      <vt:lpstr>Лист1!_Hlk201069941</vt:lpstr>
      <vt:lpstr>Лист1!_Hlk201069965</vt:lpstr>
      <vt:lpstr>Лист1!_Hlk201069988</vt:lpstr>
      <vt:lpstr>Лист1!_Hlk201070002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 Шемякина</dc:creator>
  <cp:lastModifiedBy>Экономик</cp:lastModifiedBy>
  <cp:lastPrinted>2025-03-25T05:40:52Z</cp:lastPrinted>
  <dcterms:created xsi:type="dcterms:W3CDTF">2023-03-22T08:10:50Z</dcterms:created>
  <dcterms:modified xsi:type="dcterms:W3CDTF">2026-03-02T13:39:39Z</dcterms:modified>
</cp:coreProperties>
</file>