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80" windowHeight="1170" activeTab="0"/>
  </bookViews>
  <sheets>
    <sheet name="местный бюдж" sheetId="1" r:id="rId1"/>
  </sheets>
  <definedNames>
    <definedName name="_xlnm.Print_Titles" localSheetId="0">'местный бюдж'!$5:$5</definedName>
  </definedNames>
  <calcPr fullCalcOnLoad="1"/>
</workbook>
</file>

<file path=xl/sharedStrings.xml><?xml version="1.0" encoding="utf-8"?>
<sst xmlns="http://schemas.openxmlformats.org/spreadsheetml/2006/main" count="41" uniqueCount="28">
  <si>
    <t>2023 год</t>
  </si>
  <si>
    <t>2024 год</t>
  </si>
  <si>
    <t>Статус</t>
  </si>
  <si>
    <t>Наименование муниципальной программы, подпрограммы, отдельного мероприятия</t>
  </si>
  <si>
    <t>итого</t>
  </si>
  <si>
    <t>Оценка расходов (тыс. рублей)</t>
  </si>
  <si>
    <t>всего</t>
  </si>
  <si>
    <t>«Управление муниципальными финансами и регулирование межбюджетных отношений»</t>
  </si>
  <si>
    <t>Отдельное мероприятие</t>
  </si>
  <si>
    <t>«Финансовое обеспечение деятельности  финансового управления администрации Кильмезского района»</t>
  </si>
  <si>
    <r>
      <t>Муниципальная программа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Кильмезского района</t>
    </r>
  </si>
  <si>
    <t>«Управление муниципальным долгом Кильмезского муниципального района»</t>
  </si>
  <si>
    <t xml:space="preserve">«Выравнивание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</t>
  </si>
  <si>
    <t xml:space="preserve">«Предоставление межбюджетных трансфертов местным бюджетам из районного бюджета на обеспечение мер сбалансированности бюджетов поселений» </t>
  </si>
  <si>
    <t>Исполнение судебных актов по обращению взыскания на средства районного бюджета</t>
  </si>
  <si>
    <t>Мероприятие не вошедшее в программу</t>
  </si>
  <si>
    <t>Условно утверждаемые расходы</t>
  </si>
  <si>
    <t>Утверждено</t>
  </si>
  <si>
    <t>Постановлением</t>
  </si>
  <si>
    <t>Прогнозная (справочная) оценка ресурсного обеспечения реализации Муниципальной</t>
  </si>
  <si>
    <t>программы за счет средств районного бюджета</t>
  </si>
  <si>
    <t>Главный распорядитель средств районного бюджета</t>
  </si>
  <si>
    <t>Финансовое управление</t>
  </si>
  <si>
    <t>Приложение № 1</t>
  </si>
  <si>
    <t>2025 год</t>
  </si>
  <si>
    <t>2026 год</t>
  </si>
  <si>
    <t>2027 год</t>
  </si>
  <si>
    <t>приложение 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</si>
</sst>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b/>
      <sz val="7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0" fontId="37" fillId="10" borderId="1">
      <alignment horizontal="right" vertical="top" shrinkToFit="1"/>
      <protection/>
    </xf>
    <xf numFmtId="180" fontId="37" fillId="11" borderId="1">
      <alignment horizontal="right" vertical="top" shrinkToFit="1"/>
      <protection/>
    </xf>
    <xf numFmtId="180" fontId="38" fillId="0" borderId="1">
      <alignment horizontal="right" vertical="top" shrinkToFi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8" fillId="12" borderId="0">
      <alignment/>
      <protection/>
    </xf>
    <xf numFmtId="0" fontId="38" fillId="0" borderId="0">
      <alignment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12" borderId="2">
      <alignment/>
      <protection/>
    </xf>
    <xf numFmtId="0" fontId="38" fillId="0" borderId="1">
      <alignment horizontal="center" vertical="center" wrapText="1"/>
      <protection/>
    </xf>
    <xf numFmtId="0" fontId="38" fillId="12" borderId="3">
      <alignment/>
      <protection/>
    </xf>
    <xf numFmtId="49" fontId="38" fillId="0" borderId="1">
      <alignment horizontal="left" vertical="top" wrapText="1" indent="2"/>
      <protection/>
    </xf>
    <xf numFmtId="0" fontId="37" fillId="0" borderId="1">
      <alignment horizontal="left"/>
      <protection/>
    </xf>
    <xf numFmtId="0" fontId="38" fillId="12" borderId="4">
      <alignment/>
      <protection/>
    </xf>
    <xf numFmtId="0" fontId="38" fillId="0" borderId="0">
      <alignment/>
      <protection/>
    </xf>
    <xf numFmtId="0" fontId="38" fillId="0" borderId="0">
      <alignment horizontal="left" wrapText="1"/>
      <protection/>
    </xf>
    <xf numFmtId="49" fontId="38" fillId="0" borderId="1">
      <alignment horizontal="center" vertical="top" shrinkToFit="1"/>
      <protection/>
    </xf>
    <xf numFmtId="4" fontId="38" fillId="0" borderId="1">
      <alignment horizontal="right" vertical="top" shrinkToFit="1"/>
      <protection/>
    </xf>
    <xf numFmtId="4" fontId="37" fillId="10" borderId="1">
      <alignment horizontal="right" vertical="top" shrinkToFit="1"/>
      <protection/>
    </xf>
    <xf numFmtId="0" fontId="38" fillId="0" borderId="1">
      <alignment horizontal="center" vertical="center" wrapText="1"/>
      <protection/>
    </xf>
    <xf numFmtId="0" fontId="38" fillId="0" borderId="0">
      <alignment horizontal="left" wrapText="1"/>
      <protection/>
    </xf>
    <xf numFmtId="10" fontId="38" fillId="0" borderId="1">
      <alignment horizontal="right" vertical="top" shrinkToFit="1"/>
      <protection/>
    </xf>
    <xf numFmtId="10" fontId="37" fillId="10" borderId="1">
      <alignment horizontal="right" vertical="top" shrinkToFi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7" fillId="0" borderId="1">
      <alignment vertical="top" wrapText="1"/>
      <protection/>
    </xf>
    <xf numFmtId="4" fontId="37" fillId="11" borderId="1">
      <alignment horizontal="right" vertical="top" shrinkToFit="1"/>
      <protection/>
    </xf>
    <xf numFmtId="10" fontId="37" fillId="11" borderId="1">
      <alignment horizontal="right" vertical="top" shrinkToFit="1"/>
      <protection/>
    </xf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41" fillId="18" borderId="5" applyNumberFormat="0" applyAlignment="0" applyProtection="0"/>
    <xf numFmtId="0" fontId="42" fillId="19" borderId="6" applyNumberFormat="0" applyAlignment="0" applyProtection="0"/>
    <xf numFmtId="0" fontId="23" fillId="19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28" fillId="20" borderId="11" applyNumberFormat="0" applyAlignment="0" applyProtection="0"/>
    <xf numFmtId="0" fontId="2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1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82" fontId="5" fillId="0" borderId="15" xfId="0" applyNumberFormat="1" applyFont="1" applyBorder="1" applyAlignment="1">
      <alignment horizontal="center" vertical="center" wrapText="1"/>
    </xf>
    <xf numFmtId="182" fontId="4" fillId="0" borderId="14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82" fontId="5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/>
      <protection locked="0"/>
    </xf>
    <xf numFmtId="0" fontId="7" fillId="0" borderId="14" xfId="0" applyFont="1" applyBorder="1" applyAlignment="1">
      <alignment wrapText="1"/>
    </xf>
    <xf numFmtId="182" fontId="5" fillId="0" borderId="14" xfId="0" applyNumberFormat="1" applyFont="1" applyBorder="1" applyAlignment="1">
      <alignment horizontal="center" vertical="center" wrapText="1"/>
    </xf>
    <xf numFmtId="182" fontId="9" fillId="0" borderId="18" xfId="0" applyNumberFormat="1" applyFont="1" applyBorder="1" applyAlignment="1">
      <alignment horizontal="center" vertical="center" wrapText="1"/>
    </xf>
    <xf numFmtId="182" fontId="9" fillId="0" borderId="19" xfId="0" applyNumberFormat="1" applyFont="1" applyBorder="1" applyAlignment="1">
      <alignment horizontal="center" vertical="center" wrapText="1"/>
    </xf>
    <xf numFmtId="182" fontId="9" fillId="0" borderId="20" xfId="0" applyNumberFormat="1" applyFont="1" applyBorder="1" applyAlignment="1">
      <alignment horizontal="center" vertical="center"/>
    </xf>
    <xf numFmtId="182" fontId="9" fillId="0" borderId="21" xfId="0" applyNumberFormat="1" applyFont="1" applyBorder="1" applyAlignment="1">
      <alignment horizontal="center" vertical="center" wrapText="1"/>
    </xf>
    <xf numFmtId="182" fontId="9" fillId="0" borderId="20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82" fontId="9" fillId="0" borderId="2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82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vertical="center" wrapText="1"/>
    </xf>
    <xf numFmtId="182" fontId="5" fillId="0" borderId="25" xfId="0" applyNumberFormat="1" applyFont="1" applyBorder="1" applyAlignment="1">
      <alignment horizontal="center" vertical="center" wrapText="1"/>
    </xf>
    <xf numFmtId="182" fontId="5" fillId="0" borderId="26" xfId="0" applyNumberFormat="1" applyFont="1" applyBorder="1" applyAlignment="1">
      <alignment horizontal="center" vertical="center" wrapText="1"/>
    </xf>
    <xf numFmtId="182" fontId="5" fillId="0" borderId="15" xfId="0" applyNumberFormat="1" applyFont="1" applyBorder="1" applyAlignment="1" applyProtection="1">
      <alignment horizontal="center" vertical="center"/>
      <protection locked="0"/>
    </xf>
    <xf numFmtId="182" fontId="9" fillId="0" borderId="27" xfId="0" applyNumberFormat="1" applyFont="1" applyBorder="1" applyAlignment="1">
      <alignment horizontal="center" vertical="center" wrapText="1"/>
    </xf>
    <xf numFmtId="182" fontId="5" fillId="0" borderId="28" xfId="0" applyNumberFormat="1" applyFont="1" applyBorder="1" applyAlignment="1">
      <alignment horizontal="center" vertical="center" wrapText="1"/>
    </xf>
    <xf numFmtId="182" fontId="9" fillId="0" borderId="29" xfId="0" applyNumberFormat="1" applyFont="1" applyBorder="1" applyAlignment="1">
      <alignment horizontal="center" vertical="center"/>
    </xf>
    <xf numFmtId="182" fontId="5" fillId="0" borderId="28" xfId="0" applyNumberFormat="1" applyFont="1" applyBorder="1" applyAlignment="1" applyProtection="1">
      <alignment horizontal="center" vertical="center"/>
      <protection locked="0"/>
    </xf>
    <xf numFmtId="182" fontId="9" fillId="0" borderId="29" xfId="0" applyNumberFormat="1" applyFont="1" applyBorder="1" applyAlignment="1">
      <alignment horizontal="center" vertical="center" wrapText="1"/>
    </xf>
    <xf numFmtId="182" fontId="5" fillId="0" borderId="30" xfId="0" applyNumberFormat="1" applyFont="1" applyBorder="1" applyAlignment="1">
      <alignment horizontal="center" vertical="center" wrapText="1"/>
    </xf>
    <xf numFmtId="182" fontId="5" fillId="0" borderId="31" xfId="0" applyNumberFormat="1" applyFont="1" applyBorder="1" applyAlignment="1" applyProtection="1">
      <alignment horizontal="center" vertical="center"/>
      <protection locked="0"/>
    </xf>
    <xf numFmtId="182" fontId="5" fillId="24" borderId="15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1" fillId="0" borderId="2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30" xfId="35"/>
    <cellStyle name="st31" xfId="36"/>
    <cellStyle name="st3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1">
      <selection activeCell="E22" sqref="E22"/>
    </sheetView>
  </sheetViews>
  <sheetFormatPr defaultColWidth="9.140625" defaultRowHeight="15" outlineLevelRow="3"/>
  <cols>
    <col min="1" max="1" width="11.8515625" style="1" customWidth="1"/>
    <col min="2" max="2" width="38.28125" style="1" customWidth="1"/>
    <col min="3" max="3" width="14.421875" style="1" customWidth="1"/>
    <col min="4" max="8" width="10.7109375" style="1" customWidth="1"/>
    <col min="9" max="9" width="8.8515625" style="1" hidden="1" customWidth="1"/>
    <col min="10" max="10" width="9.57421875" style="1" hidden="1" customWidth="1"/>
    <col min="11" max="11" width="9.00390625" style="1" hidden="1" customWidth="1"/>
    <col min="12" max="12" width="10.8515625" style="1" customWidth="1"/>
    <col min="13" max="16384" width="9.140625" style="1" customWidth="1"/>
  </cols>
  <sheetData>
    <row r="1" spans="7:9" ht="15">
      <c r="G1" s="1" t="s">
        <v>27</v>
      </c>
      <c r="I1" s="5" t="s">
        <v>23</v>
      </c>
    </row>
    <row r="2" ht="15">
      <c r="I2" s="6" t="s">
        <v>17</v>
      </c>
    </row>
    <row r="3" ht="15">
      <c r="I3" s="6" t="s">
        <v>18</v>
      </c>
    </row>
    <row r="5" spans="1:12" ht="20.25" customHeight="1">
      <c r="A5" s="55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8.75" customHeight="1" outlineLevel="1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2.75" customHeight="1" outlineLevel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 customHeight="1" outlineLevel="3" thickBot="1">
      <c r="A8" s="38" t="s">
        <v>2</v>
      </c>
      <c r="B8" s="53" t="s">
        <v>3</v>
      </c>
      <c r="C8" s="40" t="s">
        <v>21</v>
      </c>
      <c r="D8" s="42" t="s">
        <v>5</v>
      </c>
      <c r="E8" s="43"/>
      <c r="F8" s="43"/>
      <c r="G8" s="43"/>
      <c r="H8" s="43"/>
      <c r="I8" s="43"/>
      <c r="J8" s="43"/>
      <c r="K8" s="44"/>
      <c r="L8" s="45"/>
    </row>
    <row r="9" spans="1:12" ht="39.75" customHeight="1" outlineLevel="3" thickBot="1">
      <c r="A9" s="39"/>
      <c r="B9" s="54"/>
      <c r="C9" s="41"/>
      <c r="D9" s="20" t="s">
        <v>0</v>
      </c>
      <c r="E9" s="19" t="s">
        <v>1</v>
      </c>
      <c r="F9" s="20" t="s">
        <v>24</v>
      </c>
      <c r="G9" s="20" t="s">
        <v>25</v>
      </c>
      <c r="H9" s="20" t="s">
        <v>26</v>
      </c>
      <c r="L9" s="20" t="s">
        <v>4</v>
      </c>
    </row>
    <row r="10" spans="1:12" ht="25.5" customHeight="1" outlineLevel="3">
      <c r="A10" s="56" t="s">
        <v>10</v>
      </c>
      <c r="B10" s="57" t="s">
        <v>7</v>
      </c>
      <c r="C10" s="17" t="s">
        <v>6</v>
      </c>
      <c r="D10" s="12">
        <f>D11</f>
        <v>28803.9</v>
      </c>
      <c r="E10" s="12">
        <f aca="true" t="shared" si="0" ref="E10:J10">E11</f>
        <v>27080.3</v>
      </c>
      <c r="F10" s="12">
        <f t="shared" si="0"/>
        <v>35863.200000000004</v>
      </c>
      <c r="G10" s="12">
        <f t="shared" si="0"/>
        <v>41738.3</v>
      </c>
      <c r="H10" s="12">
        <f t="shared" si="0"/>
        <v>29170.800000000003</v>
      </c>
      <c r="I10" s="12">
        <f t="shared" si="0"/>
        <v>0</v>
      </c>
      <c r="J10" s="12">
        <f t="shared" si="0"/>
        <v>0</v>
      </c>
      <c r="K10" s="28"/>
      <c r="L10" s="13">
        <f>D10+E10+F10+G10+H10+I10+J10</f>
        <v>162656.5</v>
      </c>
    </row>
    <row r="11" spans="1:12" ht="25.5" customHeight="1" thickBot="1">
      <c r="A11" s="47"/>
      <c r="B11" s="58"/>
      <c r="C11" s="22" t="s">
        <v>22</v>
      </c>
      <c r="D11" s="3">
        <f aca="true" t="shared" si="1" ref="D11:L11">D13+D15+D17+D19+D21+D22</f>
        <v>28803.9</v>
      </c>
      <c r="E11" s="3">
        <f t="shared" si="1"/>
        <v>27080.3</v>
      </c>
      <c r="F11" s="3">
        <f t="shared" si="1"/>
        <v>35863.200000000004</v>
      </c>
      <c r="G11" s="3">
        <f t="shared" si="1"/>
        <v>41738.3</v>
      </c>
      <c r="H11" s="3">
        <f t="shared" si="1"/>
        <v>29170.800000000003</v>
      </c>
      <c r="I11" s="3">
        <f t="shared" si="1"/>
        <v>0</v>
      </c>
      <c r="J11" s="3">
        <f t="shared" si="1"/>
        <v>0</v>
      </c>
      <c r="K11" s="29"/>
      <c r="L11" s="8">
        <f t="shared" si="1"/>
        <v>162656.5</v>
      </c>
    </row>
    <row r="12" spans="1:12" ht="27.75" customHeight="1">
      <c r="A12" s="46" t="s">
        <v>8</v>
      </c>
      <c r="B12" s="51" t="s">
        <v>9</v>
      </c>
      <c r="C12" s="18" t="s">
        <v>6</v>
      </c>
      <c r="D12" s="14">
        <f>D13</f>
        <v>4891.4</v>
      </c>
      <c r="E12" s="14">
        <f aca="true" t="shared" si="2" ref="E12:J12">E13</f>
        <v>5120.2</v>
      </c>
      <c r="F12" s="14">
        <f t="shared" si="2"/>
        <v>5326.2</v>
      </c>
      <c r="G12" s="14">
        <f t="shared" si="2"/>
        <v>4676.2</v>
      </c>
      <c r="H12" s="14">
        <f t="shared" si="2"/>
        <v>6718.6</v>
      </c>
      <c r="I12" s="14">
        <f t="shared" si="2"/>
        <v>0</v>
      </c>
      <c r="J12" s="14">
        <f t="shared" si="2"/>
        <v>0</v>
      </c>
      <c r="K12" s="30"/>
      <c r="L12" s="15">
        <f aca="true" t="shared" si="3" ref="L12:L22">D12+E12+F12+G12+H12+I12+J12</f>
        <v>26732.6</v>
      </c>
    </row>
    <row r="13" spans="1:12" ht="27.75" customHeight="1" thickBot="1">
      <c r="A13" s="47"/>
      <c r="B13" s="52"/>
      <c r="C13" s="22" t="s">
        <v>22</v>
      </c>
      <c r="D13" s="3">
        <v>4891.4</v>
      </c>
      <c r="E13" s="3">
        <f>5365-244.8</f>
        <v>5120.2</v>
      </c>
      <c r="F13" s="3">
        <v>5326.2</v>
      </c>
      <c r="G13" s="3">
        <v>4676.2</v>
      </c>
      <c r="H13" s="3">
        <v>6718.6</v>
      </c>
      <c r="I13" s="3"/>
      <c r="J13" s="27"/>
      <c r="K13" s="31"/>
      <c r="L13" s="8">
        <f t="shared" si="3"/>
        <v>26732.6</v>
      </c>
    </row>
    <row r="14" spans="1:12" ht="27" customHeight="1">
      <c r="A14" s="46" t="s">
        <v>8</v>
      </c>
      <c r="B14" s="51" t="s">
        <v>11</v>
      </c>
      <c r="C14" s="18" t="s">
        <v>6</v>
      </c>
      <c r="D14" s="16">
        <f>D15</f>
        <v>800</v>
      </c>
      <c r="E14" s="16">
        <f aca="true" t="shared" si="4" ref="E14:J14">E15</f>
        <v>1250</v>
      </c>
      <c r="F14" s="16">
        <f t="shared" si="4"/>
        <v>1000</v>
      </c>
      <c r="G14" s="16">
        <f t="shared" si="4"/>
        <v>1000</v>
      </c>
      <c r="H14" s="16">
        <f t="shared" si="4"/>
        <v>1300</v>
      </c>
      <c r="I14" s="16">
        <f t="shared" si="4"/>
        <v>0</v>
      </c>
      <c r="J14" s="16">
        <f t="shared" si="4"/>
        <v>0</v>
      </c>
      <c r="K14" s="32"/>
      <c r="L14" s="15">
        <f t="shared" si="3"/>
        <v>5350</v>
      </c>
    </row>
    <row r="15" spans="1:12" ht="27" customHeight="1" thickBot="1">
      <c r="A15" s="47"/>
      <c r="B15" s="52"/>
      <c r="C15" s="22" t="s">
        <v>22</v>
      </c>
      <c r="D15" s="3">
        <v>800</v>
      </c>
      <c r="E15" s="3">
        <v>1250</v>
      </c>
      <c r="F15" s="3">
        <v>1000</v>
      </c>
      <c r="G15" s="3">
        <v>1000</v>
      </c>
      <c r="H15" s="3">
        <v>1300</v>
      </c>
      <c r="I15" s="3"/>
      <c r="J15" s="27"/>
      <c r="K15" s="31"/>
      <c r="L15" s="8">
        <f t="shared" si="3"/>
        <v>5350</v>
      </c>
    </row>
    <row r="16" spans="1:12" ht="32.25" customHeight="1">
      <c r="A16" s="46" t="s">
        <v>8</v>
      </c>
      <c r="B16" s="48" t="s">
        <v>12</v>
      </c>
      <c r="C16" s="18" t="s">
        <v>6</v>
      </c>
      <c r="D16" s="16">
        <f>D17</f>
        <v>10028.7</v>
      </c>
      <c r="E16" s="16">
        <f aca="true" t="shared" si="5" ref="E16:J16">E17</f>
        <v>11548.1</v>
      </c>
      <c r="F16" s="16">
        <f t="shared" si="5"/>
        <v>11548.1</v>
      </c>
      <c r="G16" s="16">
        <f t="shared" si="5"/>
        <v>11548.1</v>
      </c>
      <c r="H16" s="16">
        <f t="shared" si="5"/>
        <v>10028.7</v>
      </c>
      <c r="I16" s="16">
        <f t="shared" si="5"/>
        <v>0</v>
      </c>
      <c r="J16" s="16">
        <f t="shared" si="5"/>
        <v>0</v>
      </c>
      <c r="K16" s="32"/>
      <c r="L16" s="15">
        <f t="shared" si="3"/>
        <v>54701.7</v>
      </c>
    </row>
    <row r="17" spans="1:12" ht="32.25" customHeight="1" thickBot="1">
      <c r="A17" s="47"/>
      <c r="B17" s="49"/>
      <c r="C17" s="22" t="s">
        <v>22</v>
      </c>
      <c r="D17" s="3">
        <v>10028.7</v>
      </c>
      <c r="E17" s="3">
        <v>11548.1</v>
      </c>
      <c r="F17" s="3">
        <v>11548.1</v>
      </c>
      <c r="G17" s="3">
        <v>11548.1</v>
      </c>
      <c r="H17" s="3">
        <v>10028.7</v>
      </c>
      <c r="I17" s="3"/>
      <c r="J17" s="27"/>
      <c r="K17" s="31"/>
      <c r="L17" s="8">
        <f t="shared" si="3"/>
        <v>54701.7</v>
      </c>
    </row>
    <row r="18" spans="1:12" ht="33" customHeight="1">
      <c r="A18" s="46" t="s">
        <v>8</v>
      </c>
      <c r="B18" s="48" t="s">
        <v>13</v>
      </c>
      <c r="C18" s="18" t="s">
        <v>6</v>
      </c>
      <c r="D18" s="16">
        <f>D19</f>
        <v>13033.800000000001</v>
      </c>
      <c r="E18" s="16">
        <f aca="true" t="shared" si="6" ref="E18:J18">E19</f>
        <v>9038</v>
      </c>
      <c r="F18" s="16">
        <f t="shared" si="6"/>
        <v>11548.1</v>
      </c>
      <c r="G18" s="16">
        <f t="shared" si="6"/>
        <v>11548.1</v>
      </c>
      <c r="H18" s="16">
        <f t="shared" si="6"/>
        <v>11073.5</v>
      </c>
      <c r="I18" s="16">
        <f t="shared" si="6"/>
        <v>0</v>
      </c>
      <c r="J18" s="16">
        <f t="shared" si="6"/>
        <v>0</v>
      </c>
      <c r="K18" s="32"/>
      <c r="L18" s="15">
        <f t="shared" si="3"/>
        <v>56241.5</v>
      </c>
    </row>
    <row r="19" spans="1:12" ht="33" customHeight="1" thickBot="1">
      <c r="A19" s="47"/>
      <c r="B19" s="49"/>
      <c r="C19" s="22" t="s">
        <v>22</v>
      </c>
      <c r="D19" s="35">
        <f>11297.2+133.5+1603.1</f>
        <v>13033.800000000001</v>
      </c>
      <c r="E19" s="3">
        <f>8870.1+167.9</f>
        <v>9038</v>
      </c>
      <c r="F19" s="3">
        <v>11548.1</v>
      </c>
      <c r="G19" s="3">
        <v>11548.1</v>
      </c>
      <c r="H19" s="3">
        <v>11073.5</v>
      </c>
      <c r="I19" s="3"/>
      <c r="J19" s="27"/>
      <c r="K19" s="31"/>
      <c r="L19" s="8">
        <f t="shared" si="3"/>
        <v>56241.5</v>
      </c>
    </row>
    <row r="20" spans="1:12" ht="32.25" customHeight="1">
      <c r="A20" s="36" t="s">
        <v>15</v>
      </c>
      <c r="B20" s="48" t="s">
        <v>14</v>
      </c>
      <c r="C20" s="18" t="s">
        <v>6</v>
      </c>
      <c r="D20" s="16">
        <f>D21</f>
        <v>50</v>
      </c>
      <c r="E20" s="16">
        <f aca="true" t="shared" si="7" ref="E20:J20">E21</f>
        <v>124</v>
      </c>
      <c r="F20" s="16">
        <f t="shared" si="7"/>
        <v>50</v>
      </c>
      <c r="G20" s="16">
        <f t="shared" si="7"/>
        <v>50</v>
      </c>
      <c r="H20" s="16">
        <f t="shared" si="7"/>
        <v>50</v>
      </c>
      <c r="I20" s="16">
        <f t="shared" si="7"/>
        <v>0</v>
      </c>
      <c r="J20" s="16">
        <f t="shared" si="7"/>
        <v>0</v>
      </c>
      <c r="K20" s="32"/>
      <c r="L20" s="15">
        <f t="shared" si="3"/>
        <v>324</v>
      </c>
    </row>
    <row r="21" spans="1:12" ht="32.25" customHeight="1" thickBot="1">
      <c r="A21" s="37"/>
      <c r="B21" s="50"/>
      <c r="C21" s="24" t="s">
        <v>22</v>
      </c>
      <c r="D21" s="25">
        <v>50</v>
      </c>
      <c r="E21" s="25">
        <f>50+74</f>
        <v>124</v>
      </c>
      <c r="F21" s="25">
        <v>50</v>
      </c>
      <c r="G21" s="25">
        <v>50</v>
      </c>
      <c r="H21" s="25">
        <v>50</v>
      </c>
      <c r="I21" s="25"/>
      <c r="J21" s="25"/>
      <c r="K21" s="33"/>
      <c r="L21" s="26">
        <f t="shared" si="3"/>
        <v>324</v>
      </c>
    </row>
    <row r="22" spans="1:12" ht="15.75" thickBot="1">
      <c r="A22" s="9"/>
      <c r="B22" s="10" t="s">
        <v>16</v>
      </c>
      <c r="C22" s="2"/>
      <c r="D22" s="4"/>
      <c r="E22" s="23"/>
      <c r="F22" s="23">
        <v>6390.8</v>
      </c>
      <c r="G22" s="4">
        <v>12915.9</v>
      </c>
      <c r="H22" s="11"/>
      <c r="I22" s="11"/>
      <c r="J22" s="23"/>
      <c r="K22" s="34"/>
      <c r="L22" s="21">
        <f t="shared" si="3"/>
        <v>19306.7</v>
      </c>
    </row>
  </sheetData>
  <sheetProtection/>
  <mergeCells count="18">
    <mergeCell ref="A14:A15"/>
    <mergeCell ref="B8:B9"/>
    <mergeCell ref="A5:L5"/>
    <mergeCell ref="A6:L6"/>
    <mergeCell ref="A10:A11"/>
    <mergeCell ref="B10:B11"/>
    <mergeCell ref="A12:A13"/>
    <mergeCell ref="B12:B13"/>
    <mergeCell ref="A20:A21"/>
    <mergeCell ref="A8:A9"/>
    <mergeCell ref="C8:C9"/>
    <mergeCell ref="D8:L8"/>
    <mergeCell ref="A16:A17"/>
    <mergeCell ref="B16:B17"/>
    <mergeCell ref="A18:A19"/>
    <mergeCell ref="B18:B19"/>
    <mergeCell ref="B20:B21"/>
    <mergeCell ref="B14:B15"/>
  </mergeCells>
  <printOptions/>
  <pageMargins left="0.7874015748031497" right="0" top="0" bottom="0" header="0.3937007874015748" footer="0.3937007874015748"/>
  <pageSetup errors="blank" fitToHeight="2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Raifo130\Raifo-130</dc:creator>
  <cp:keywords/>
  <dc:description/>
  <cp:lastModifiedBy>User</cp:lastModifiedBy>
  <cp:lastPrinted>2023-03-01T06:06:23Z</cp:lastPrinted>
  <dcterms:created xsi:type="dcterms:W3CDTF">2016-07-21T06:03:21Z</dcterms:created>
  <dcterms:modified xsi:type="dcterms:W3CDTF">2024-03-01T13:05:57Z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C:\Users\Raifo-130\AppData\Local\Кейсистемс\Бюджет-КС\ReportManager\sqr_info_isp_budg_2.xls</vt:lpwstr>
  </property>
</Properties>
</file>