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.12.2022 прил 4" sheetId="1" r:id="rId1"/>
    <sheet name="20.12.2022 прил 5" sheetId="2" r:id="rId2"/>
  </sheets>
  <definedNames/>
  <calcPr fullCalcOnLoad="1"/>
</workbook>
</file>

<file path=xl/sharedStrings.xml><?xml version="1.0" encoding="utf-8"?>
<sst xmlns="http://schemas.openxmlformats.org/spreadsheetml/2006/main" count="407" uniqueCount="79">
  <si>
    <t>№ п/п</t>
  </si>
  <si>
    <t>статус</t>
  </si>
  <si>
    <t>наименование муниципальной программы, подпрограммы, отдельного мероприятия</t>
  </si>
  <si>
    <t>источники финансирования</t>
  </si>
  <si>
    <t>Финансирование по годам</t>
  </si>
  <si>
    <t>Итого:</t>
  </si>
  <si>
    <t>Муниципальная программа</t>
  </si>
  <si>
    <t>Всего:</t>
  </si>
  <si>
    <t>Федеральный бюджет</t>
  </si>
  <si>
    <t>Областной бюджет</t>
  </si>
  <si>
    <t>Местный бюджет</t>
  </si>
  <si>
    <t>иные внебюджетные источники</t>
  </si>
  <si>
    <t>1.1</t>
  </si>
  <si>
    <t>Подпрограмма</t>
  </si>
  <si>
    <t>Развитие дошкольного, общего образования и дополнительного образования детей</t>
  </si>
  <si>
    <t>1.1.1</t>
  </si>
  <si>
    <t>Отдельные мероприятия</t>
  </si>
  <si>
    <t>Развитие системы дошкольного образования</t>
  </si>
  <si>
    <t>1.1.2</t>
  </si>
  <si>
    <t>Развитие системы общего образования</t>
  </si>
  <si>
    <t>1.1.3</t>
  </si>
  <si>
    <t>Развитие дополнительного образования детей физкультурно-спортивной направленности</t>
  </si>
  <si>
    <t>1.1.4</t>
  </si>
  <si>
    <t>Развитие дополнительного образования детей в Доме детского творчества</t>
  </si>
  <si>
    <t>1.1.5</t>
  </si>
  <si>
    <t>1.2</t>
  </si>
  <si>
    <t>Социализация детей-сирот и детей, оставшихся без попечения родителей, лиц из числа детей-сирот и детей, оставшихся без попечения родителей</t>
  </si>
  <si>
    <t>1.2.1</t>
  </si>
  <si>
    <t>Назначение и выплата ежемесячных денежных выплат на детей-сирот и детей, оставшихся без попечения родителей, находящихся под опекой (попечительством), в приемной семье</t>
  </si>
  <si>
    <t>1.2.2</t>
  </si>
  <si>
    <t>1.2.3</t>
  </si>
  <si>
    <t>Обеспечение прав детей-сирот и детей, оставшихся без попечения родителей, лиц из числа детей-сирот и детей, оставшихся без попечения родителей, на жилое помещение в соответствии сЗаконом Кировской области</t>
  </si>
  <si>
    <t>1.3</t>
  </si>
  <si>
    <t>Отдельные мероприятия, не вошедшие в подпрограммы</t>
  </si>
  <si>
    <t>Организация деятельности управления образования администрации Кильмезского района</t>
  </si>
  <si>
    <t>1.4</t>
  </si>
  <si>
    <t>Организация деятельности методического кабинета управления образования администрации Кильмезского района</t>
  </si>
  <si>
    <t>1.5</t>
  </si>
  <si>
    <t>Осуществление деятельности по опеке и попечительству</t>
  </si>
  <si>
    <t>1.6</t>
  </si>
  <si>
    <t>1.7</t>
  </si>
  <si>
    <t>Организация занятости детей и подростков</t>
  </si>
  <si>
    <t>1.8</t>
  </si>
  <si>
    <t>Организационно-воспитательные мероприятия с детьми и подростками</t>
  </si>
  <si>
    <t>1.9</t>
  </si>
  <si>
    <t>1.10</t>
  </si>
  <si>
    <t>1.11</t>
  </si>
  <si>
    <t>1.12</t>
  </si>
  <si>
    <t>1.13</t>
  </si>
  <si>
    <t>1.14</t>
  </si>
  <si>
    <t>Развитие муниципального образовательного  бюджетного учреждения дополнительного образования межшкольный учебный комбинат пгт. Кильмезь</t>
  </si>
  <si>
    <t>Предоставление руководителям, педагогическим работникам и иным специалистам (за исключением совместителей) муниципальных образовательных организаций работающим и проживающим в сельских населенных пунктах, поселка городского типа, меры социальной поддержки</t>
  </si>
  <si>
    <t>1.15</t>
  </si>
  <si>
    <t>ВСЕГО:</t>
  </si>
  <si>
    <t>1.1.6</t>
  </si>
  <si>
    <t>1.1.7</t>
  </si>
  <si>
    <t>мероприятие на 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образовательные программы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</si>
  <si>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</si>
  <si>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персонифицированного финансирования дополнительного образования детей</t>
  </si>
  <si>
    <t>Развитие образования Кильмезского района</t>
  </si>
  <si>
    <t>1.16</t>
  </si>
  <si>
    <t>финансовая поддержка детско-юношеского спорта</t>
  </si>
  <si>
    <t>1.1.8</t>
  </si>
  <si>
    <t>иные межбюджетные трансферты на организацию питания в муниципальных образовательных организациях, реализующую образовательную программу дошкольного образования</t>
  </si>
  <si>
    <t>1.1.9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</si>
  <si>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</si>
  <si>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приобретение новогодних подарков обучающимся, получающим начальное общее образование в муниципальных образовательных организациях Кировской области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</si>
  <si>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</si>
  <si>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Реализация мероприятий по подготовке образовательного пространства в муниципальных общеобразовательных организациях, на базе которых создаются центры образования естественно-научной и технологической направленности "Точка роста" в рамках федерального проекта "Современная школа" национального проекта "Образование"</t>
  </si>
  <si>
    <r>
      <t xml:space="preserve">Мероприятия, направленные  на выполнение предписаний надзорных органов и приведение зданий в соответствие  с требованиями, предъявляемыми к безопасности в процессе эксплуатации </t>
    </r>
    <r>
      <rPr>
        <sz val="8"/>
        <rFont val="Arial"/>
        <family val="2"/>
      </rPr>
      <t xml:space="preserve">
МКДОУ д/с «Солнышко» пгт Кильмезь (2022 год)
МКОУ ООШ д.Большой Порек Кильмезский район Кировской области (2022 год)</t>
    </r>
    <r>
      <rPr>
        <b/>
        <sz val="8"/>
        <rFont val="Arial"/>
        <family val="2"/>
      </rPr>
      <t xml:space="preserve">
</t>
    </r>
  </si>
  <si>
    <t>Мероприятия по проведению оздоровительной кампании детей</t>
  </si>
  <si>
    <t xml:space="preserve">Назначение и выплата ежемесячного вознаграждения, причитающегося приемным родителям </t>
  </si>
  <si>
    <t>предоставление бесплатного горячего питания детям военнослужащих граждан</t>
  </si>
  <si>
    <t>Прогнозная (справочная) оценка ресурсного обеспечения реализации муниципальной программы "Развитие образования Кильмезского района" за счет всех источников финансирования</t>
  </si>
  <si>
    <t>1.1.10</t>
  </si>
  <si>
    <t>Создание мест для детей в возрасте от 1,5 до 7 лет в образовательных организациях, осуществляющих образовательную деятельность по образовательным программам дошкольного образования на 2023 год</t>
  </si>
  <si>
    <t>Приложение № 4 к муниципальной программе</t>
  </si>
  <si>
    <t>Расходы на реализацию муниципальной программы «Развитие образования Кильмезского района» за счет средств районного бюджета</t>
  </si>
  <si>
    <t>Приложение № 5 к муниципальной программе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</si>
</sst>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0.0"/>
    <numFmt numFmtId="191" formatCode="0.0000"/>
    <numFmt numFmtId="192" formatCode="0.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8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8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1" xfId="0" applyBorder="1" applyAlignment="1">
      <alignment vertical="center" wrapText="1"/>
    </xf>
    <xf numFmtId="49" fontId="0" fillId="0" borderId="11" xfId="0" applyNumberFormat="1" applyBorder="1" applyAlignment="1">
      <alignment horizontal="right" vertical="center" wrapText="1"/>
    </xf>
    <xf numFmtId="0" fontId="1" fillId="0" borderId="10" xfId="0" applyFont="1" applyBorder="1" applyAlignment="1">
      <alignment/>
    </xf>
    <xf numFmtId="49" fontId="1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2" fontId="0" fillId="24" borderId="10" xfId="0" applyNumberFormat="1" applyFont="1" applyFill="1" applyBorder="1" applyAlignment="1">
      <alignment/>
    </xf>
    <xf numFmtId="188" fontId="1" fillId="24" borderId="10" xfId="0" applyNumberFormat="1" applyFont="1" applyFill="1" applyBorder="1" applyAlignment="1">
      <alignment/>
    </xf>
    <xf numFmtId="192" fontId="0" fillId="24" borderId="10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49" fontId="1" fillId="0" borderId="13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24" borderId="12" xfId="0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49" fontId="0" fillId="0" borderId="12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right" vertical="center" wrapText="1"/>
    </xf>
    <xf numFmtId="49" fontId="0" fillId="0" borderId="13" xfId="0" applyNumberForma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FF"/>
  </sheetPr>
  <dimension ref="A2:K164"/>
  <sheetViews>
    <sheetView tabSelected="1" zoomScale="98" zoomScaleNormal="98"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3.140625" style="0" customWidth="1"/>
    <col min="4" max="4" width="18.28125" style="0" customWidth="1"/>
    <col min="5" max="5" width="11.28125" style="24" customWidth="1"/>
    <col min="6" max="10" width="10.28125" style="10" customWidth="1"/>
    <col min="11" max="11" width="13.140625" style="24" customWidth="1"/>
  </cols>
  <sheetData>
    <row r="2" ht="12.75">
      <c r="B2" t="s">
        <v>76</v>
      </c>
    </row>
    <row r="4" spans="3:4" ht="12.75">
      <c r="C4" s="43" t="s">
        <v>77</v>
      </c>
      <c r="D4" s="43"/>
    </row>
    <row r="5" spans="3:4" ht="12.75">
      <c r="C5" s="43"/>
      <c r="D5" s="43"/>
    </row>
    <row r="6" spans="3:4" ht="52.5" customHeight="1">
      <c r="C6" s="43"/>
      <c r="D6" s="43"/>
    </row>
    <row r="7" spans="3:4" ht="12.75">
      <c r="C7" s="8"/>
      <c r="D7" s="8"/>
    </row>
    <row r="8" spans="1:11" ht="12.75">
      <c r="A8" s="44" t="s">
        <v>0</v>
      </c>
      <c r="B8" s="44" t="s">
        <v>1</v>
      </c>
      <c r="C8" s="44" t="s">
        <v>2</v>
      </c>
      <c r="D8" s="44" t="s">
        <v>3</v>
      </c>
      <c r="E8" s="34" t="s">
        <v>4</v>
      </c>
      <c r="F8" s="35"/>
      <c r="G8" s="35"/>
      <c r="H8" s="35"/>
      <c r="I8" s="35"/>
      <c r="J8" s="35"/>
      <c r="K8" s="36"/>
    </row>
    <row r="9" spans="1:11" ht="12.75">
      <c r="A9" s="45"/>
      <c r="B9" s="45"/>
      <c r="C9" s="45"/>
      <c r="D9" s="45"/>
      <c r="E9" s="37"/>
      <c r="F9" s="37"/>
      <c r="G9" s="37"/>
      <c r="H9" s="37"/>
      <c r="I9" s="37"/>
      <c r="J9" s="37"/>
      <c r="K9" s="38"/>
    </row>
    <row r="10" spans="1:11" ht="12.75">
      <c r="A10" s="45"/>
      <c r="B10" s="45"/>
      <c r="C10" s="45"/>
      <c r="D10" s="45"/>
      <c r="E10" s="39"/>
      <c r="F10" s="39"/>
      <c r="G10" s="39"/>
      <c r="H10" s="39"/>
      <c r="I10" s="39"/>
      <c r="J10" s="39"/>
      <c r="K10" s="40"/>
    </row>
    <row r="11" spans="1:11" ht="12.75">
      <c r="A11" s="45"/>
      <c r="B11" s="45"/>
      <c r="C11" s="45"/>
      <c r="D11" s="45"/>
      <c r="E11" s="26"/>
      <c r="F11" s="15"/>
      <c r="G11" s="15"/>
      <c r="H11" s="15"/>
      <c r="I11" s="15"/>
      <c r="J11" s="15"/>
      <c r="K11" s="41" t="s">
        <v>5</v>
      </c>
    </row>
    <row r="12" spans="1:11" ht="12.75">
      <c r="A12" s="45"/>
      <c r="B12" s="45"/>
      <c r="C12" s="45"/>
      <c r="D12" s="45"/>
      <c r="E12" s="27">
        <v>2022</v>
      </c>
      <c r="F12" s="16">
        <v>2023</v>
      </c>
      <c r="G12" s="16">
        <v>2024</v>
      </c>
      <c r="H12" s="16">
        <v>2025</v>
      </c>
      <c r="I12" s="16">
        <v>2026</v>
      </c>
      <c r="J12" s="16">
        <v>2027</v>
      </c>
      <c r="K12" s="42"/>
    </row>
    <row r="13" spans="1:11" ht="12.75">
      <c r="A13" s="45"/>
      <c r="B13" s="45"/>
      <c r="C13" s="45"/>
      <c r="D13" s="45"/>
      <c r="E13" s="27"/>
      <c r="F13" s="16"/>
      <c r="G13" s="16"/>
      <c r="H13" s="16"/>
      <c r="I13" s="16"/>
      <c r="J13" s="16"/>
      <c r="K13" s="42"/>
    </row>
    <row r="14" spans="1:11" ht="12.75" customHeight="1">
      <c r="A14" s="46">
        <v>1</v>
      </c>
      <c r="B14" s="46" t="s">
        <v>6</v>
      </c>
      <c r="C14" s="49" t="s">
        <v>59</v>
      </c>
      <c r="D14" s="18" t="s">
        <v>7</v>
      </c>
      <c r="E14" s="22">
        <f aca="true" t="shared" si="0" ref="E14:J14">E15+E16+E17+E18</f>
        <v>62809.601</v>
      </c>
      <c r="F14" s="18">
        <f t="shared" si="0"/>
        <v>73041.49999999997</v>
      </c>
      <c r="G14" s="18">
        <f t="shared" si="0"/>
        <v>59224.61</v>
      </c>
      <c r="H14" s="18">
        <f t="shared" si="0"/>
        <v>54499.54</v>
      </c>
      <c r="I14" s="18">
        <f t="shared" si="0"/>
        <v>54499.54</v>
      </c>
      <c r="J14" s="18">
        <f t="shared" si="0"/>
        <v>54499.54</v>
      </c>
      <c r="K14" s="22">
        <f>SUM(E14:J14)</f>
        <v>358574.33099999995</v>
      </c>
    </row>
    <row r="15" spans="1:11" ht="6" customHeight="1" hidden="1">
      <c r="A15" s="47"/>
      <c r="B15" s="47"/>
      <c r="C15" s="47"/>
      <c r="D15" s="19"/>
      <c r="E15" s="21"/>
      <c r="F15" s="21"/>
      <c r="G15" s="21"/>
      <c r="H15" s="21"/>
      <c r="I15" s="21"/>
      <c r="J15" s="21"/>
      <c r="K15" s="22"/>
    </row>
    <row r="16" spans="1:11" ht="12.75" hidden="1">
      <c r="A16" s="47"/>
      <c r="B16" s="47"/>
      <c r="C16" s="47"/>
      <c r="D16" s="19"/>
      <c r="E16" s="23"/>
      <c r="F16" s="23"/>
      <c r="G16" s="23"/>
      <c r="H16" s="23"/>
      <c r="I16" s="23"/>
      <c r="J16" s="23"/>
      <c r="K16" s="22"/>
    </row>
    <row r="17" spans="1:11" ht="12.75">
      <c r="A17" s="47"/>
      <c r="B17" s="47"/>
      <c r="C17" s="47"/>
      <c r="D17" s="19" t="s">
        <v>10</v>
      </c>
      <c r="E17" s="21">
        <f aca="true" t="shared" si="1" ref="E17:J17">E22+E77+E98+E103+E108+E113+E118+E123+E128+E133+E138+E143+E148+E153+E158+E163</f>
        <v>62809.601</v>
      </c>
      <c r="F17" s="21">
        <f t="shared" si="1"/>
        <v>73041.49999999997</v>
      </c>
      <c r="G17" s="21">
        <f t="shared" si="1"/>
        <v>59224.61</v>
      </c>
      <c r="H17" s="21">
        <f t="shared" si="1"/>
        <v>54499.54</v>
      </c>
      <c r="I17" s="21">
        <f t="shared" si="1"/>
        <v>54499.54</v>
      </c>
      <c r="J17" s="21">
        <f t="shared" si="1"/>
        <v>54499.54</v>
      </c>
      <c r="K17" s="22">
        <f>SUM(E17:J17)</f>
        <v>358574.33099999995</v>
      </c>
    </row>
    <row r="18" spans="1:11" ht="12.75">
      <c r="A18" s="48"/>
      <c r="B18" s="48"/>
      <c r="C18" s="48"/>
      <c r="D18" s="19"/>
      <c r="E18" s="20"/>
      <c r="F18" s="20"/>
      <c r="G18" s="20"/>
      <c r="H18" s="20"/>
      <c r="I18" s="20"/>
      <c r="J18" s="20"/>
      <c r="K18" s="25"/>
    </row>
    <row r="19" spans="1:11" ht="11.25" customHeight="1">
      <c r="A19" s="31" t="s">
        <v>12</v>
      </c>
      <c r="B19" s="50" t="s">
        <v>13</v>
      </c>
      <c r="C19" s="50" t="s">
        <v>14</v>
      </c>
      <c r="D19" s="5" t="s">
        <v>7</v>
      </c>
      <c r="E19" s="18">
        <f aca="true" t="shared" si="2" ref="E19:J19">E20+E21+E22+E23</f>
        <v>59428.579000000005</v>
      </c>
      <c r="F19" s="11">
        <f t="shared" si="2"/>
        <v>69084.49999999999</v>
      </c>
      <c r="G19" s="11">
        <f t="shared" si="2"/>
        <v>55379.31</v>
      </c>
      <c r="H19" s="11">
        <f t="shared" si="2"/>
        <v>50670.64</v>
      </c>
      <c r="I19" s="11">
        <f t="shared" si="2"/>
        <v>50670.64</v>
      </c>
      <c r="J19" s="11">
        <f t="shared" si="2"/>
        <v>50670.64</v>
      </c>
      <c r="K19" s="22">
        <f>SUM(E19:J19)</f>
        <v>335904.309</v>
      </c>
    </row>
    <row r="20" spans="1:11" ht="12.75" hidden="1">
      <c r="A20" s="32"/>
      <c r="B20" s="51"/>
      <c r="C20" s="51"/>
      <c r="D20" s="1"/>
      <c r="E20" s="21"/>
      <c r="F20" s="12"/>
      <c r="G20" s="12"/>
      <c r="H20" s="12"/>
      <c r="I20" s="12"/>
      <c r="J20" s="12"/>
      <c r="K20" s="22"/>
    </row>
    <row r="21" spans="1:11" ht="12.75" hidden="1">
      <c r="A21" s="32"/>
      <c r="B21" s="51"/>
      <c r="C21" s="51"/>
      <c r="D21" s="1"/>
      <c r="E21" s="21"/>
      <c r="F21" s="13"/>
      <c r="G21" s="13"/>
      <c r="H21" s="13"/>
      <c r="I21" s="13"/>
      <c r="J21" s="13"/>
      <c r="K21" s="22"/>
    </row>
    <row r="22" spans="1:11" ht="12.75">
      <c r="A22" s="32"/>
      <c r="B22" s="51"/>
      <c r="C22" s="51"/>
      <c r="D22" s="1" t="s">
        <v>10</v>
      </c>
      <c r="E22" s="21">
        <f aca="true" t="shared" si="3" ref="E22:J22">E27+E32+E37+E42+E47+E52+E57+E62+E67</f>
        <v>59428.579000000005</v>
      </c>
      <c r="F22" s="13">
        <f>F27+F32+F37+F42+F47+F52+F57+F62+F67+F72</f>
        <v>69084.49999999999</v>
      </c>
      <c r="G22" s="13">
        <f t="shared" si="3"/>
        <v>55379.31</v>
      </c>
      <c r="H22" s="13">
        <f t="shared" si="3"/>
        <v>50670.64</v>
      </c>
      <c r="I22" s="13">
        <f t="shared" si="3"/>
        <v>50670.64</v>
      </c>
      <c r="J22" s="13">
        <f t="shared" si="3"/>
        <v>50670.64</v>
      </c>
      <c r="K22" s="22">
        <f>SUM(E22:J22)</f>
        <v>335904.309</v>
      </c>
    </row>
    <row r="23" spans="1:11" ht="22.5" customHeight="1">
      <c r="A23" s="33"/>
      <c r="B23" s="52"/>
      <c r="C23" s="52"/>
      <c r="D23" s="2"/>
      <c r="E23" s="20"/>
      <c r="F23" s="12"/>
      <c r="G23" s="12"/>
      <c r="H23" s="12"/>
      <c r="I23" s="12"/>
      <c r="J23" s="12"/>
      <c r="K23" s="25"/>
    </row>
    <row r="24" spans="1:11" ht="12.75" customHeight="1">
      <c r="A24" s="53" t="s">
        <v>15</v>
      </c>
      <c r="B24" s="46" t="s">
        <v>16</v>
      </c>
      <c r="C24" s="46" t="s">
        <v>17</v>
      </c>
      <c r="D24" s="5" t="s">
        <v>7</v>
      </c>
      <c r="E24" s="18">
        <f aca="true" t="shared" si="4" ref="E24:J24">E25+E26+E27+E28</f>
        <v>18983.275</v>
      </c>
      <c r="F24" s="11">
        <f t="shared" si="4"/>
        <v>23230.3</v>
      </c>
      <c r="G24" s="11">
        <f t="shared" si="4"/>
        <v>19126.51</v>
      </c>
      <c r="H24" s="11">
        <f t="shared" si="4"/>
        <v>15449.1</v>
      </c>
      <c r="I24" s="11">
        <f t="shared" si="4"/>
        <v>15449.1</v>
      </c>
      <c r="J24" s="11">
        <f t="shared" si="4"/>
        <v>15449.1</v>
      </c>
      <c r="K24" s="22">
        <f>SUM(E24:J24)</f>
        <v>107687.38500000001</v>
      </c>
    </row>
    <row r="25" spans="1:11" ht="12.75" hidden="1">
      <c r="A25" s="54"/>
      <c r="B25" s="47"/>
      <c r="C25" s="47"/>
      <c r="D25" s="1"/>
      <c r="E25" s="20"/>
      <c r="F25" s="12"/>
      <c r="G25" s="12"/>
      <c r="H25" s="12"/>
      <c r="I25" s="12"/>
      <c r="J25" s="12"/>
      <c r="K25" s="22"/>
    </row>
    <row r="26" spans="1:11" ht="6" customHeight="1" hidden="1">
      <c r="A26" s="54"/>
      <c r="B26" s="47"/>
      <c r="C26" s="47"/>
      <c r="D26" s="1"/>
      <c r="E26" s="20"/>
      <c r="F26" s="12"/>
      <c r="G26" s="12"/>
      <c r="H26" s="12"/>
      <c r="I26" s="12"/>
      <c r="J26" s="12"/>
      <c r="K26" s="22"/>
    </row>
    <row r="27" spans="1:11" ht="12.75">
      <c r="A27" s="54"/>
      <c r="B27" s="47"/>
      <c r="C27" s="47"/>
      <c r="D27" s="1" t="s">
        <v>10</v>
      </c>
      <c r="E27" s="20">
        <v>18983.275</v>
      </c>
      <c r="F27" s="12">
        <v>23230.3</v>
      </c>
      <c r="G27" s="12">
        <v>19126.51</v>
      </c>
      <c r="H27" s="12">
        <v>15449.1</v>
      </c>
      <c r="I27" s="12">
        <v>15449.1</v>
      </c>
      <c r="J27" s="12">
        <v>15449.1</v>
      </c>
      <c r="K27" s="22">
        <f>SUM(E27:J27)</f>
        <v>107687.38500000001</v>
      </c>
    </row>
    <row r="28" spans="1:11" ht="12.75">
      <c r="A28" s="55"/>
      <c r="B28" s="48"/>
      <c r="C28" s="48"/>
      <c r="D28" s="2"/>
      <c r="E28" s="20"/>
      <c r="F28" s="12"/>
      <c r="G28" s="12"/>
      <c r="H28" s="12"/>
      <c r="I28" s="12"/>
      <c r="J28" s="12"/>
      <c r="K28" s="25"/>
    </row>
    <row r="29" spans="1:11" ht="12" customHeight="1">
      <c r="A29" s="53" t="s">
        <v>18</v>
      </c>
      <c r="B29" s="46" t="s">
        <v>16</v>
      </c>
      <c r="C29" s="46" t="s">
        <v>19</v>
      </c>
      <c r="D29" s="5" t="s">
        <v>7</v>
      </c>
      <c r="E29" s="18">
        <f aca="true" t="shared" si="5" ref="E29:J29">E30+E31+E32+E33</f>
        <v>24278.039</v>
      </c>
      <c r="F29" s="11">
        <f t="shared" si="5"/>
        <v>31360.6</v>
      </c>
      <c r="G29" s="11">
        <f t="shared" si="5"/>
        <v>22589.1</v>
      </c>
      <c r="H29" s="11">
        <f t="shared" si="5"/>
        <v>21529.24</v>
      </c>
      <c r="I29" s="11">
        <f t="shared" si="5"/>
        <v>21529.24</v>
      </c>
      <c r="J29" s="11">
        <f t="shared" si="5"/>
        <v>21529.24</v>
      </c>
      <c r="K29" s="22">
        <f>SUM(E29:J29)</f>
        <v>142815.459</v>
      </c>
    </row>
    <row r="30" spans="1:11" ht="12.75" hidden="1">
      <c r="A30" s="54"/>
      <c r="B30" s="47"/>
      <c r="C30" s="47"/>
      <c r="D30" s="1"/>
      <c r="E30" s="20"/>
      <c r="F30" s="12"/>
      <c r="G30" s="12"/>
      <c r="H30" s="12"/>
      <c r="I30" s="12"/>
      <c r="J30" s="12"/>
      <c r="K30" s="22"/>
    </row>
    <row r="31" spans="1:11" ht="12.75" hidden="1">
      <c r="A31" s="54"/>
      <c r="B31" s="47"/>
      <c r="C31" s="47"/>
      <c r="D31" s="1"/>
      <c r="E31" s="20"/>
      <c r="F31" s="12"/>
      <c r="G31" s="12"/>
      <c r="H31" s="12"/>
      <c r="I31" s="12"/>
      <c r="J31" s="12"/>
      <c r="K31" s="22"/>
    </row>
    <row r="32" spans="1:11" ht="12.75">
      <c r="A32" s="54"/>
      <c r="B32" s="47"/>
      <c r="C32" s="47"/>
      <c r="D32" s="1" t="s">
        <v>10</v>
      </c>
      <c r="E32" s="20">
        <v>24278.039</v>
      </c>
      <c r="F32" s="12">
        <v>31360.6</v>
      </c>
      <c r="G32" s="12">
        <v>22589.1</v>
      </c>
      <c r="H32" s="12">
        <v>21529.24</v>
      </c>
      <c r="I32" s="12">
        <v>21529.24</v>
      </c>
      <c r="J32" s="12">
        <v>21529.24</v>
      </c>
      <c r="K32" s="22">
        <f>SUM(E32:J32)</f>
        <v>142815.459</v>
      </c>
    </row>
    <row r="33" spans="1:11" ht="12.75">
      <c r="A33" s="55"/>
      <c r="B33" s="48"/>
      <c r="C33" s="48"/>
      <c r="D33" s="2"/>
      <c r="E33" s="20"/>
      <c r="F33" s="12"/>
      <c r="G33" s="12"/>
      <c r="H33" s="12"/>
      <c r="I33" s="12"/>
      <c r="J33" s="12"/>
      <c r="K33" s="25"/>
    </row>
    <row r="34" spans="1:11" ht="12.75" customHeight="1">
      <c r="A34" s="53" t="s">
        <v>20</v>
      </c>
      <c r="B34" s="46" t="s">
        <v>16</v>
      </c>
      <c r="C34" s="46" t="s">
        <v>21</v>
      </c>
      <c r="D34" s="5" t="s">
        <v>7</v>
      </c>
      <c r="E34" s="18">
        <f aca="true" t="shared" si="6" ref="E34:J34">E35+E36+E37+E38</f>
        <v>4124.6</v>
      </c>
      <c r="F34" s="11">
        <f t="shared" si="6"/>
        <v>4166.6</v>
      </c>
      <c r="G34" s="11">
        <f t="shared" si="6"/>
        <v>4486.6</v>
      </c>
      <c r="H34" s="11">
        <f t="shared" si="6"/>
        <v>4191.8</v>
      </c>
      <c r="I34" s="11">
        <f t="shared" si="6"/>
        <v>4191.8</v>
      </c>
      <c r="J34" s="11">
        <f t="shared" si="6"/>
        <v>4191.8</v>
      </c>
      <c r="K34" s="22">
        <f>SUM(E34:J34)</f>
        <v>25353.2</v>
      </c>
    </row>
    <row r="35" spans="1:11" ht="12.75" hidden="1">
      <c r="A35" s="54"/>
      <c r="B35" s="47"/>
      <c r="C35" s="47"/>
      <c r="D35" s="1"/>
      <c r="E35" s="20"/>
      <c r="F35" s="12"/>
      <c r="G35" s="12"/>
      <c r="H35" s="12"/>
      <c r="I35" s="12"/>
      <c r="J35" s="12"/>
      <c r="K35" s="22"/>
    </row>
    <row r="36" spans="1:11" ht="12.75" hidden="1">
      <c r="A36" s="54"/>
      <c r="B36" s="47"/>
      <c r="C36" s="47"/>
      <c r="D36" s="1"/>
      <c r="E36" s="20"/>
      <c r="F36" s="12"/>
      <c r="G36" s="12"/>
      <c r="H36" s="12"/>
      <c r="I36" s="12"/>
      <c r="J36" s="12"/>
      <c r="K36" s="22"/>
    </row>
    <row r="37" spans="1:11" ht="12.75">
      <c r="A37" s="54"/>
      <c r="B37" s="47"/>
      <c r="C37" s="47"/>
      <c r="D37" s="1" t="s">
        <v>10</v>
      </c>
      <c r="E37" s="20">
        <v>4124.6</v>
      </c>
      <c r="F37" s="12">
        <v>4166.6</v>
      </c>
      <c r="G37" s="12">
        <v>4486.6</v>
      </c>
      <c r="H37" s="12">
        <v>4191.8</v>
      </c>
      <c r="I37" s="12">
        <v>4191.8</v>
      </c>
      <c r="J37" s="12">
        <v>4191.8</v>
      </c>
      <c r="K37" s="22">
        <f>SUM(E37:J37)</f>
        <v>25353.2</v>
      </c>
    </row>
    <row r="38" spans="1:11" ht="21.75" customHeight="1">
      <c r="A38" s="55"/>
      <c r="B38" s="48"/>
      <c r="C38" s="48"/>
      <c r="D38" s="2"/>
      <c r="E38" s="20"/>
      <c r="F38" s="12"/>
      <c r="G38" s="12"/>
      <c r="H38" s="12"/>
      <c r="I38" s="12"/>
      <c r="J38" s="12"/>
      <c r="K38" s="25"/>
    </row>
    <row r="39" spans="1:11" ht="12" customHeight="1">
      <c r="A39" s="53" t="s">
        <v>22</v>
      </c>
      <c r="B39" s="46" t="s">
        <v>16</v>
      </c>
      <c r="C39" s="46" t="s">
        <v>23</v>
      </c>
      <c r="D39" s="5" t="s">
        <v>7</v>
      </c>
      <c r="E39" s="18">
        <f aca="true" t="shared" si="7" ref="E39:J39">E40+E41+E42+E43</f>
        <v>6208.965</v>
      </c>
      <c r="F39" s="11">
        <f t="shared" si="7"/>
        <v>5811.9</v>
      </c>
      <c r="G39" s="11">
        <f t="shared" si="7"/>
        <v>5587.8</v>
      </c>
      <c r="H39" s="11">
        <f t="shared" si="7"/>
        <v>5607.7</v>
      </c>
      <c r="I39" s="11">
        <f t="shared" si="7"/>
        <v>5607.7</v>
      </c>
      <c r="J39" s="11">
        <f t="shared" si="7"/>
        <v>5607.7</v>
      </c>
      <c r="K39" s="22">
        <f>SUM(E39:J39)</f>
        <v>34431.765</v>
      </c>
    </row>
    <row r="40" spans="1:11" ht="12.75" hidden="1">
      <c r="A40" s="54"/>
      <c r="B40" s="47"/>
      <c r="C40" s="47"/>
      <c r="D40" s="1"/>
      <c r="E40" s="20"/>
      <c r="F40" s="12"/>
      <c r="G40" s="12"/>
      <c r="H40" s="12"/>
      <c r="I40" s="12"/>
      <c r="J40" s="12"/>
      <c r="K40" s="22"/>
    </row>
    <row r="41" spans="1:11" ht="12.75" hidden="1">
      <c r="A41" s="54"/>
      <c r="B41" s="47"/>
      <c r="C41" s="47"/>
      <c r="D41" s="1"/>
      <c r="E41" s="20"/>
      <c r="F41" s="12"/>
      <c r="G41" s="12"/>
      <c r="H41" s="12"/>
      <c r="I41" s="12"/>
      <c r="J41" s="12"/>
      <c r="K41" s="22"/>
    </row>
    <row r="42" spans="1:11" ht="12.75">
      <c r="A42" s="54"/>
      <c r="B42" s="47"/>
      <c r="C42" s="47"/>
      <c r="D42" s="1" t="s">
        <v>10</v>
      </c>
      <c r="E42" s="25">
        <v>6208.965</v>
      </c>
      <c r="F42" s="14">
        <v>5811.9</v>
      </c>
      <c r="G42" s="14">
        <v>5587.8</v>
      </c>
      <c r="H42" s="14">
        <v>5607.7</v>
      </c>
      <c r="I42" s="14">
        <v>5607.7</v>
      </c>
      <c r="J42" s="14">
        <v>5607.7</v>
      </c>
      <c r="K42" s="22">
        <f>SUM(E42:J42)</f>
        <v>34431.765</v>
      </c>
    </row>
    <row r="43" spans="1:11" ht="41.25" customHeight="1">
      <c r="A43" s="55"/>
      <c r="B43" s="48"/>
      <c r="C43" s="48"/>
      <c r="D43" s="2"/>
      <c r="E43" s="20"/>
      <c r="F43" s="12"/>
      <c r="G43" s="12"/>
      <c r="H43" s="12"/>
      <c r="I43" s="12"/>
      <c r="J43" s="12"/>
      <c r="K43" s="25"/>
    </row>
    <row r="44" spans="1:11" ht="12.75" customHeight="1">
      <c r="A44" s="53" t="s">
        <v>24</v>
      </c>
      <c r="B44" s="46" t="s">
        <v>16</v>
      </c>
      <c r="C44" s="46" t="s">
        <v>50</v>
      </c>
      <c r="D44" s="5" t="s">
        <v>7</v>
      </c>
      <c r="E44" s="18">
        <f aca="true" t="shared" si="8" ref="E44:J44">E45+E46+E47+E48</f>
        <v>5817.3</v>
      </c>
      <c r="F44" s="11">
        <f t="shared" si="8"/>
        <v>3990.4</v>
      </c>
      <c r="G44" s="11">
        <f t="shared" si="8"/>
        <v>3572.1</v>
      </c>
      <c r="H44" s="11">
        <f t="shared" si="8"/>
        <v>3875.2</v>
      </c>
      <c r="I44" s="11">
        <f t="shared" si="8"/>
        <v>3875.2</v>
      </c>
      <c r="J44" s="11">
        <f t="shared" si="8"/>
        <v>3875.2</v>
      </c>
      <c r="K44" s="22">
        <f>SUM(E44:J44)</f>
        <v>25005.4</v>
      </c>
    </row>
    <row r="45" spans="1:11" ht="12.75" hidden="1">
      <c r="A45" s="54"/>
      <c r="B45" s="47"/>
      <c r="C45" s="47"/>
      <c r="D45" s="1"/>
      <c r="E45" s="20"/>
      <c r="F45" s="12"/>
      <c r="G45" s="12"/>
      <c r="H45" s="12"/>
      <c r="I45" s="12"/>
      <c r="J45" s="12"/>
      <c r="K45" s="22"/>
    </row>
    <row r="46" spans="1:11" ht="12.75" hidden="1">
      <c r="A46" s="54"/>
      <c r="B46" s="47"/>
      <c r="C46" s="47"/>
      <c r="D46" s="1"/>
      <c r="E46" s="20"/>
      <c r="F46" s="12"/>
      <c r="G46" s="12"/>
      <c r="H46" s="12"/>
      <c r="I46" s="12"/>
      <c r="J46" s="12"/>
      <c r="K46" s="22"/>
    </row>
    <row r="47" spans="1:11" ht="12.75">
      <c r="A47" s="54"/>
      <c r="B47" s="47"/>
      <c r="C47" s="47"/>
      <c r="D47" s="1" t="s">
        <v>10</v>
      </c>
      <c r="E47" s="20">
        <v>5817.3</v>
      </c>
      <c r="F47" s="12">
        <v>3990.4</v>
      </c>
      <c r="G47" s="12">
        <v>3572.1</v>
      </c>
      <c r="H47" s="12">
        <v>3875.2</v>
      </c>
      <c r="I47" s="12">
        <v>3875.2</v>
      </c>
      <c r="J47" s="12">
        <v>3875.2</v>
      </c>
      <c r="K47" s="22">
        <f>SUM(E47:J47)</f>
        <v>25005.4</v>
      </c>
    </row>
    <row r="48" spans="1:11" ht="53.25" customHeight="1">
      <c r="A48" s="55"/>
      <c r="B48" s="48"/>
      <c r="C48" s="48"/>
      <c r="D48" s="2"/>
      <c r="E48" s="20"/>
      <c r="F48" s="12"/>
      <c r="G48" s="12"/>
      <c r="H48" s="12"/>
      <c r="I48" s="12"/>
      <c r="J48" s="12"/>
      <c r="K48" s="25"/>
    </row>
    <row r="49" spans="1:11" ht="12.75" customHeight="1">
      <c r="A49" s="53" t="s">
        <v>54</v>
      </c>
      <c r="B49" s="46" t="s">
        <v>16</v>
      </c>
      <c r="C49" s="56" t="s">
        <v>56</v>
      </c>
      <c r="D49" s="5" t="s">
        <v>7</v>
      </c>
      <c r="E49" s="18">
        <f aca="true" t="shared" si="9" ref="E49:J49">E50+E51+E52+E53</f>
        <v>0</v>
      </c>
      <c r="F49" s="11">
        <f t="shared" si="9"/>
        <v>0</v>
      </c>
      <c r="G49" s="11">
        <f t="shared" si="9"/>
        <v>0</v>
      </c>
      <c r="H49" s="11">
        <f t="shared" si="9"/>
        <v>0</v>
      </c>
      <c r="I49" s="11">
        <f t="shared" si="9"/>
        <v>0</v>
      </c>
      <c r="J49" s="11">
        <f t="shared" si="9"/>
        <v>0</v>
      </c>
      <c r="K49" s="22">
        <f>SUM(E49:J49)</f>
        <v>0</v>
      </c>
    </row>
    <row r="50" spans="1:11" ht="12.75" hidden="1">
      <c r="A50" s="54"/>
      <c r="B50" s="47"/>
      <c r="C50" s="57"/>
      <c r="D50" s="1"/>
      <c r="E50" s="20"/>
      <c r="F50" s="12"/>
      <c r="G50" s="12"/>
      <c r="H50" s="12"/>
      <c r="I50" s="12"/>
      <c r="J50" s="12"/>
      <c r="K50" s="22"/>
    </row>
    <row r="51" spans="1:11" ht="12.75" hidden="1">
      <c r="A51" s="54"/>
      <c r="B51" s="47"/>
      <c r="C51" s="57"/>
      <c r="D51" s="1"/>
      <c r="E51" s="20"/>
      <c r="F51" s="12"/>
      <c r="G51" s="12"/>
      <c r="H51" s="12"/>
      <c r="I51" s="12"/>
      <c r="J51" s="12"/>
      <c r="K51" s="22"/>
    </row>
    <row r="52" spans="1:11" ht="12.75">
      <c r="A52" s="54"/>
      <c r="B52" s="47"/>
      <c r="C52" s="57"/>
      <c r="D52" s="1" t="s">
        <v>10</v>
      </c>
      <c r="E52" s="20"/>
      <c r="F52" s="12"/>
      <c r="G52" s="12"/>
      <c r="H52" s="12"/>
      <c r="I52" s="12"/>
      <c r="J52" s="12"/>
      <c r="K52" s="22">
        <f>SUM(E52:J52)</f>
        <v>0</v>
      </c>
    </row>
    <row r="53" spans="1:11" ht="93" customHeight="1">
      <c r="A53" s="55"/>
      <c r="B53" s="48"/>
      <c r="C53" s="58"/>
      <c r="D53" s="2"/>
      <c r="E53" s="20"/>
      <c r="F53" s="12"/>
      <c r="G53" s="12"/>
      <c r="H53" s="12"/>
      <c r="I53" s="12"/>
      <c r="J53" s="12"/>
      <c r="K53" s="25"/>
    </row>
    <row r="54" spans="1:11" ht="12" customHeight="1">
      <c r="A54" s="53" t="s">
        <v>55</v>
      </c>
      <c r="B54" s="46" t="s">
        <v>16</v>
      </c>
      <c r="C54" s="49" t="s">
        <v>57</v>
      </c>
      <c r="D54" s="5" t="s">
        <v>7</v>
      </c>
      <c r="E54" s="18">
        <f aca="true" t="shared" si="10" ref="E54:J54">E55+E56+E57+E58</f>
        <v>16.4</v>
      </c>
      <c r="F54" s="11">
        <f t="shared" si="10"/>
        <v>17.2</v>
      </c>
      <c r="G54" s="11">
        <f t="shared" si="10"/>
        <v>17.2</v>
      </c>
      <c r="H54" s="11">
        <f t="shared" si="10"/>
        <v>17.6</v>
      </c>
      <c r="I54" s="11">
        <f t="shared" si="10"/>
        <v>17.6</v>
      </c>
      <c r="J54" s="11">
        <f t="shared" si="10"/>
        <v>17.6</v>
      </c>
      <c r="K54" s="22">
        <f>SUM(E54:J54)</f>
        <v>103.6</v>
      </c>
    </row>
    <row r="55" spans="1:11" ht="12.75" hidden="1">
      <c r="A55" s="54"/>
      <c r="B55" s="47"/>
      <c r="C55" s="47"/>
      <c r="D55" s="1"/>
      <c r="E55" s="20"/>
      <c r="F55" s="12"/>
      <c r="G55" s="12"/>
      <c r="H55" s="12"/>
      <c r="I55" s="12"/>
      <c r="J55" s="12"/>
      <c r="K55" s="22"/>
    </row>
    <row r="56" spans="1:11" ht="12.75" hidden="1">
      <c r="A56" s="54"/>
      <c r="B56" s="47"/>
      <c r="C56" s="47"/>
      <c r="D56" s="1"/>
      <c r="E56" s="20"/>
      <c r="F56" s="12"/>
      <c r="G56" s="12"/>
      <c r="H56" s="12"/>
      <c r="I56" s="12"/>
      <c r="J56" s="12"/>
      <c r="K56" s="22"/>
    </row>
    <row r="57" spans="1:11" ht="12.75">
      <c r="A57" s="54"/>
      <c r="B57" s="47"/>
      <c r="C57" s="47"/>
      <c r="D57" s="1" t="s">
        <v>10</v>
      </c>
      <c r="E57" s="20">
        <v>16.4</v>
      </c>
      <c r="F57" s="12">
        <v>17.2</v>
      </c>
      <c r="G57" s="12">
        <v>17.2</v>
      </c>
      <c r="H57" s="12">
        <v>17.6</v>
      </c>
      <c r="I57" s="12">
        <v>17.6</v>
      </c>
      <c r="J57" s="12">
        <v>17.6</v>
      </c>
      <c r="K57" s="22">
        <f>SUM(E57:J57)</f>
        <v>103.6</v>
      </c>
    </row>
    <row r="58" spans="1:11" ht="51.75" customHeight="1">
      <c r="A58" s="55"/>
      <c r="B58" s="48"/>
      <c r="C58" s="48"/>
      <c r="D58" s="2"/>
      <c r="E58" s="20"/>
      <c r="F58" s="12"/>
      <c r="G58" s="12"/>
      <c r="H58" s="12"/>
      <c r="I58" s="12"/>
      <c r="J58" s="12"/>
      <c r="K58" s="25"/>
    </row>
    <row r="59" spans="1:11" ht="12" customHeight="1">
      <c r="A59" s="53" t="s">
        <v>62</v>
      </c>
      <c r="B59" s="46" t="s">
        <v>16</v>
      </c>
      <c r="C59" s="49" t="s">
        <v>63</v>
      </c>
      <c r="D59" s="5" t="s">
        <v>7</v>
      </c>
      <c r="E59" s="18">
        <f aca="true" t="shared" si="11" ref="E59:J59">E60+E61+E62+E63</f>
        <v>0</v>
      </c>
      <c r="F59" s="11">
        <f t="shared" si="11"/>
        <v>0</v>
      </c>
      <c r="G59" s="11">
        <f t="shared" si="11"/>
        <v>0</v>
      </c>
      <c r="H59" s="11">
        <f t="shared" si="11"/>
        <v>0</v>
      </c>
      <c r="I59" s="11">
        <f t="shared" si="11"/>
        <v>0</v>
      </c>
      <c r="J59" s="11">
        <f t="shared" si="11"/>
        <v>0</v>
      </c>
      <c r="K59" s="22">
        <f>SUM(E59:J59)</f>
        <v>0</v>
      </c>
    </row>
    <row r="60" spans="1:11" ht="12.75" hidden="1">
      <c r="A60" s="54"/>
      <c r="B60" s="47"/>
      <c r="C60" s="47"/>
      <c r="D60" s="1"/>
      <c r="E60" s="20"/>
      <c r="F60" s="12"/>
      <c r="G60" s="12"/>
      <c r="H60" s="12"/>
      <c r="I60" s="12"/>
      <c r="J60" s="12"/>
      <c r="K60" s="22"/>
    </row>
    <row r="61" spans="1:11" ht="12.75" hidden="1">
      <c r="A61" s="54"/>
      <c r="B61" s="47"/>
      <c r="C61" s="47"/>
      <c r="D61" s="1"/>
      <c r="E61" s="20"/>
      <c r="F61" s="12"/>
      <c r="G61" s="12"/>
      <c r="H61" s="12"/>
      <c r="I61" s="12"/>
      <c r="J61" s="12"/>
      <c r="K61" s="22"/>
    </row>
    <row r="62" spans="1:11" ht="12.75">
      <c r="A62" s="54"/>
      <c r="B62" s="47"/>
      <c r="C62" s="47"/>
      <c r="D62" s="1" t="s">
        <v>10</v>
      </c>
      <c r="E62" s="20"/>
      <c r="F62" s="12"/>
      <c r="G62" s="12"/>
      <c r="H62" s="12"/>
      <c r="I62" s="12"/>
      <c r="J62" s="12"/>
      <c r="K62" s="22">
        <f>SUM(E62:J62)</f>
        <v>0</v>
      </c>
    </row>
    <row r="63" spans="1:11" ht="66.75" customHeight="1">
      <c r="A63" s="55"/>
      <c r="B63" s="48"/>
      <c r="C63" s="48"/>
      <c r="D63" s="2"/>
      <c r="E63" s="20"/>
      <c r="F63" s="12"/>
      <c r="G63" s="12"/>
      <c r="H63" s="12"/>
      <c r="I63" s="12"/>
      <c r="J63" s="12"/>
      <c r="K63" s="25"/>
    </row>
    <row r="64" spans="1:11" ht="12" customHeight="1">
      <c r="A64" s="53" t="s">
        <v>64</v>
      </c>
      <c r="B64" s="46" t="s">
        <v>16</v>
      </c>
      <c r="C64" s="59" t="s">
        <v>72</v>
      </c>
      <c r="D64" s="5" t="s">
        <v>7</v>
      </c>
      <c r="E64" s="22">
        <f aca="true" t="shared" si="12" ref="E64:J64">E65+E66+E67+E68</f>
        <v>0</v>
      </c>
      <c r="F64" s="11">
        <f t="shared" si="12"/>
        <v>0</v>
      </c>
      <c r="G64" s="11">
        <f t="shared" si="12"/>
        <v>0</v>
      </c>
      <c r="H64" s="11">
        <f t="shared" si="12"/>
        <v>0</v>
      </c>
      <c r="I64" s="11">
        <f t="shared" si="12"/>
        <v>0</v>
      </c>
      <c r="J64" s="11">
        <f t="shared" si="12"/>
        <v>0</v>
      </c>
      <c r="K64" s="22">
        <f>SUM(E64:J64)</f>
        <v>0</v>
      </c>
    </row>
    <row r="65" spans="1:11" ht="12.75" hidden="1">
      <c r="A65" s="54"/>
      <c r="B65" s="47"/>
      <c r="C65" s="60"/>
      <c r="D65" s="1"/>
      <c r="E65" s="28"/>
      <c r="F65" s="14"/>
      <c r="G65" s="14"/>
      <c r="H65" s="14"/>
      <c r="I65" s="14"/>
      <c r="J65" s="14"/>
      <c r="K65" s="22"/>
    </row>
    <row r="66" spans="1:11" ht="12.75" hidden="1">
      <c r="A66" s="54"/>
      <c r="B66" s="47"/>
      <c r="C66" s="60"/>
      <c r="D66" s="1"/>
      <c r="E66" s="28"/>
      <c r="F66" s="14"/>
      <c r="G66" s="14"/>
      <c r="H66" s="14"/>
      <c r="I66" s="14"/>
      <c r="J66" s="14"/>
      <c r="K66" s="22"/>
    </row>
    <row r="67" spans="1:11" ht="12.75">
      <c r="A67" s="54"/>
      <c r="B67" s="47"/>
      <c r="C67" s="60"/>
      <c r="D67" s="1" t="s">
        <v>10</v>
      </c>
      <c r="E67" s="28"/>
      <c r="F67" s="14"/>
      <c r="G67" s="14"/>
      <c r="H67" s="14"/>
      <c r="I67" s="14"/>
      <c r="J67" s="14"/>
      <c r="K67" s="25"/>
    </row>
    <row r="68" spans="1:11" ht="27" customHeight="1">
      <c r="A68" s="55"/>
      <c r="B68" s="48"/>
      <c r="C68" s="61"/>
      <c r="D68" s="2"/>
      <c r="E68" s="20"/>
      <c r="F68" s="12"/>
      <c r="G68" s="12"/>
      <c r="H68" s="12"/>
      <c r="I68" s="12"/>
      <c r="J68" s="12"/>
      <c r="K68" s="25"/>
    </row>
    <row r="69" spans="1:11" ht="12.75">
      <c r="A69" s="53" t="s">
        <v>74</v>
      </c>
      <c r="B69" s="46" t="s">
        <v>16</v>
      </c>
      <c r="C69" s="59" t="s">
        <v>75</v>
      </c>
      <c r="D69" s="5" t="s">
        <v>7</v>
      </c>
      <c r="E69" s="22">
        <f aca="true" t="shared" si="13" ref="E69:J69">E70+E71+E72+E73</f>
        <v>0</v>
      </c>
      <c r="F69" s="11">
        <f t="shared" si="13"/>
        <v>507.5</v>
      </c>
      <c r="G69" s="11">
        <f t="shared" si="13"/>
        <v>0</v>
      </c>
      <c r="H69" s="11">
        <f t="shared" si="13"/>
        <v>0</v>
      </c>
      <c r="I69" s="11">
        <f t="shared" si="13"/>
        <v>0</v>
      </c>
      <c r="J69" s="11">
        <f t="shared" si="13"/>
        <v>0</v>
      </c>
      <c r="K69" s="22">
        <f>SUM(E69:J69)</f>
        <v>507.5</v>
      </c>
    </row>
    <row r="70" spans="1:11" ht="25.5" hidden="1">
      <c r="A70" s="54"/>
      <c r="B70" s="47"/>
      <c r="C70" s="60"/>
      <c r="D70" s="1" t="s">
        <v>8</v>
      </c>
      <c r="E70" s="28"/>
      <c r="F70" s="14"/>
      <c r="G70" s="14"/>
      <c r="H70" s="14"/>
      <c r="I70" s="14"/>
      <c r="J70" s="14"/>
      <c r="K70" s="22"/>
    </row>
    <row r="71" spans="1:11" ht="12.75" hidden="1">
      <c r="A71" s="54"/>
      <c r="B71" s="47"/>
      <c r="C71" s="60"/>
      <c r="D71" s="1" t="s">
        <v>9</v>
      </c>
      <c r="E71" s="28"/>
      <c r="F71" s="14"/>
      <c r="G71" s="14"/>
      <c r="H71" s="14"/>
      <c r="I71" s="14"/>
      <c r="J71" s="14"/>
      <c r="K71" s="22"/>
    </row>
    <row r="72" spans="1:11" ht="12.75">
      <c r="A72" s="54"/>
      <c r="B72" s="47"/>
      <c r="C72" s="60"/>
      <c r="D72" s="1" t="s">
        <v>10</v>
      </c>
      <c r="E72" s="28"/>
      <c r="F72" s="14">
        <v>507.5</v>
      </c>
      <c r="G72" s="14"/>
      <c r="H72" s="14"/>
      <c r="I72" s="14"/>
      <c r="J72" s="14"/>
      <c r="K72" s="28">
        <f>SUM(E72:J72)</f>
        <v>507.5</v>
      </c>
    </row>
    <row r="73" spans="1:11" ht="66.75" customHeight="1">
      <c r="A73" s="55"/>
      <c r="B73" s="48"/>
      <c r="C73" s="61"/>
      <c r="D73" s="2" t="s">
        <v>11</v>
      </c>
      <c r="E73" s="20"/>
      <c r="F73" s="12"/>
      <c r="G73" s="12"/>
      <c r="H73" s="12"/>
      <c r="I73" s="12"/>
      <c r="J73" s="12"/>
      <c r="K73" s="25">
        <f>SUM(E73:G73)</f>
        <v>0</v>
      </c>
    </row>
    <row r="74" spans="1:11" ht="12.75" customHeight="1">
      <c r="A74" s="31" t="s">
        <v>25</v>
      </c>
      <c r="B74" s="50" t="s">
        <v>13</v>
      </c>
      <c r="C74" s="50" t="s">
        <v>26</v>
      </c>
      <c r="D74" s="5" t="s">
        <v>7</v>
      </c>
      <c r="E74" s="18">
        <f aca="true" t="shared" si="14" ref="E74:J74">E75+E76+E77+E78</f>
        <v>0</v>
      </c>
      <c r="F74" s="11">
        <f t="shared" si="14"/>
        <v>0</v>
      </c>
      <c r="G74" s="11">
        <f t="shared" si="14"/>
        <v>0</v>
      </c>
      <c r="H74" s="11">
        <f t="shared" si="14"/>
        <v>0</v>
      </c>
      <c r="I74" s="11">
        <f t="shared" si="14"/>
        <v>0</v>
      </c>
      <c r="J74" s="11">
        <f t="shared" si="14"/>
        <v>0</v>
      </c>
      <c r="K74" s="22">
        <f>SUM(E74:J74)</f>
        <v>0</v>
      </c>
    </row>
    <row r="75" spans="1:11" ht="12.75">
      <c r="A75" s="32"/>
      <c r="B75" s="51"/>
      <c r="C75" s="51"/>
      <c r="D75" s="1"/>
      <c r="E75" s="20"/>
      <c r="F75" s="12"/>
      <c r="G75" s="12"/>
      <c r="H75" s="12"/>
      <c r="I75" s="12"/>
      <c r="J75" s="12"/>
      <c r="K75" s="22"/>
    </row>
    <row r="76" spans="1:11" ht="12.75">
      <c r="A76" s="32"/>
      <c r="B76" s="51"/>
      <c r="C76" s="51"/>
      <c r="D76" s="1"/>
      <c r="E76" s="20"/>
      <c r="F76" s="12"/>
      <c r="G76" s="12"/>
      <c r="H76" s="12"/>
      <c r="I76" s="12"/>
      <c r="J76" s="12"/>
      <c r="K76" s="22"/>
    </row>
    <row r="77" spans="1:11" ht="12.75">
      <c r="A77" s="32"/>
      <c r="B77" s="51"/>
      <c r="C77" s="51"/>
      <c r="D77" s="1" t="s">
        <v>10</v>
      </c>
      <c r="E77" s="20">
        <f aca="true" t="shared" si="15" ref="E77:J77">E82+E87+E93</f>
        <v>0</v>
      </c>
      <c r="F77" s="12">
        <f t="shared" si="15"/>
        <v>0</v>
      </c>
      <c r="G77" s="12">
        <f t="shared" si="15"/>
        <v>0</v>
      </c>
      <c r="H77" s="12">
        <f t="shared" si="15"/>
        <v>0</v>
      </c>
      <c r="I77" s="12">
        <f t="shared" si="15"/>
        <v>0</v>
      </c>
      <c r="J77" s="12">
        <f t="shared" si="15"/>
        <v>0</v>
      </c>
      <c r="K77" s="22">
        <f>SUM(E77:J77)</f>
        <v>0</v>
      </c>
    </row>
    <row r="78" spans="1:11" ht="27.75" customHeight="1">
      <c r="A78" s="33"/>
      <c r="B78" s="52"/>
      <c r="C78" s="52"/>
      <c r="D78" s="2"/>
      <c r="E78" s="20"/>
      <c r="F78" s="12"/>
      <c r="G78" s="12"/>
      <c r="H78" s="12"/>
      <c r="I78" s="12"/>
      <c r="J78" s="12"/>
      <c r="K78" s="22"/>
    </row>
    <row r="79" spans="1:11" ht="12.75" customHeight="1">
      <c r="A79" s="53" t="s">
        <v>27</v>
      </c>
      <c r="B79" s="46" t="s">
        <v>16</v>
      </c>
      <c r="C79" s="46" t="s">
        <v>28</v>
      </c>
      <c r="D79" s="5" t="s">
        <v>7</v>
      </c>
      <c r="E79" s="18">
        <f aca="true" t="shared" si="16" ref="E79:J79">E80+E81+E82+E83</f>
        <v>0</v>
      </c>
      <c r="F79" s="11">
        <f t="shared" si="16"/>
        <v>0</v>
      </c>
      <c r="G79" s="11">
        <f t="shared" si="16"/>
        <v>0</v>
      </c>
      <c r="H79" s="11">
        <f t="shared" si="16"/>
        <v>0</v>
      </c>
      <c r="I79" s="11">
        <f t="shared" si="16"/>
        <v>0</v>
      </c>
      <c r="J79" s="11">
        <f t="shared" si="16"/>
        <v>0</v>
      </c>
      <c r="K79" s="22">
        <f>SUM(E79:J79)</f>
        <v>0</v>
      </c>
    </row>
    <row r="80" spans="1:11" ht="0.75" customHeight="1" hidden="1">
      <c r="A80" s="54"/>
      <c r="B80" s="47"/>
      <c r="C80" s="47"/>
      <c r="D80" s="1"/>
      <c r="E80" s="20"/>
      <c r="F80" s="12"/>
      <c r="G80" s="12"/>
      <c r="H80" s="12"/>
      <c r="I80" s="12"/>
      <c r="J80" s="12"/>
      <c r="K80" s="22"/>
    </row>
    <row r="81" spans="1:11" ht="12.75" hidden="1">
      <c r="A81" s="54"/>
      <c r="B81" s="47"/>
      <c r="C81" s="47"/>
      <c r="D81" s="1"/>
      <c r="E81" s="20"/>
      <c r="F81" s="12"/>
      <c r="G81" s="12"/>
      <c r="H81" s="12"/>
      <c r="I81" s="12"/>
      <c r="J81" s="12"/>
      <c r="K81" s="22"/>
    </row>
    <row r="82" spans="1:11" ht="12.75">
      <c r="A82" s="54"/>
      <c r="B82" s="47"/>
      <c r="C82" s="47"/>
      <c r="D82" s="1" t="s">
        <v>10</v>
      </c>
      <c r="E82" s="20"/>
      <c r="F82" s="12"/>
      <c r="G82" s="12"/>
      <c r="H82" s="12"/>
      <c r="I82" s="12"/>
      <c r="J82" s="12"/>
      <c r="K82" s="22">
        <f>SUM(E82:J82)</f>
        <v>0</v>
      </c>
    </row>
    <row r="83" spans="1:11" ht="68.25" customHeight="1">
      <c r="A83" s="55"/>
      <c r="B83" s="48"/>
      <c r="C83" s="48"/>
      <c r="D83" s="2"/>
      <c r="E83" s="20"/>
      <c r="F83" s="12"/>
      <c r="G83" s="12"/>
      <c r="H83" s="12"/>
      <c r="I83" s="12"/>
      <c r="J83" s="12"/>
      <c r="K83" s="22"/>
    </row>
    <row r="84" spans="1:11" ht="12.75" customHeight="1">
      <c r="A84" s="53" t="s">
        <v>29</v>
      </c>
      <c r="B84" s="46" t="s">
        <v>16</v>
      </c>
      <c r="C84" s="46" t="s">
        <v>71</v>
      </c>
      <c r="D84" s="5" t="s">
        <v>7</v>
      </c>
      <c r="E84" s="18">
        <f aca="true" t="shared" si="17" ref="E84:J84">E85+E86+E87+E88</f>
        <v>0</v>
      </c>
      <c r="F84" s="11">
        <f t="shared" si="17"/>
        <v>0</v>
      </c>
      <c r="G84" s="11">
        <f t="shared" si="17"/>
        <v>0</v>
      </c>
      <c r="H84" s="11">
        <f t="shared" si="17"/>
        <v>0</v>
      </c>
      <c r="I84" s="11">
        <f t="shared" si="17"/>
        <v>0</v>
      </c>
      <c r="J84" s="11">
        <f t="shared" si="17"/>
        <v>0</v>
      </c>
      <c r="K84" s="22">
        <f>SUM(E84:J84)</f>
        <v>0</v>
      </c>
    </row>
    <row r="85" spans="1:11" ht="5.25" customHeight="1" hidden="1">
      <c r="A85" s="54"/>
      <c r="B85" s="47"/>
      <c r="C85" s="47"/>
      <c r="D85" s="1"/>
      <c r="E85" s="20"/>
      <c r="F85" s="12"/>
      <c r="G85" s="12"/>
      <c r="H85" s="12"/>
      <c r="I85" s="12"/>
      <c r="J85" s="12"/>
      <c r="K85" s="22"/>
    </row>
    <row r="86" spans="1:11" ht="12.75" hidden="1">
      <c r="A86" s="54"/>
      <c r="B86" s="47"/>
      <c r="C86" s="47"/>
      <c r="D86" s="1"/>
      <c r="E86" s="20"/>
      <c r="F86" s="12"/>
      <c r="G86" s="12"/>
      <c r="H86" s="12"/>
      <c r="I86" s="12"/>
      <c r="J86" s="12"/>
      <c r="K86" s="22"/>
    </row>
    <row r="87" spans="1:11" ht="12.75">
      <c r="A87" s="54"/>
      <c r="B87" s="47"/>
      <c r="C87" s="47"/>
      <c r="D87" s="1" t="s">
        <v>10</v>
      </c>
      <c r="E87" s="20"/>
      <c r="F87" s="12"/>
      <c r="G87" s="12"/>
      <c r="H87" s="12"/>
      <c r="I87" s="12"/>
      <c r="J87" s="12"/>
      <c r="K87" s="22">
        <f>SUM(E87:J87)</f>
        <v>0</v>
      </c>
    </row>
    <row r="88" spans="1:11" ht="40.5" customHeight="1">
      <c r="A88" s="55"/>
      <c r="B88" s="48"/>
      <c r="C88" s="48"/>
      <c r="D88" s="2"/>
      <c r="E88" s="20"/>
      <c r="F88" s="12"/>
      <c r="G88" s="12"/>
      <c r="H88" s="12"/>
      <c r="I88" s="12"/>
      <c r="J88" s="12"/>
      <c r="K88" s="22"/>
    </row>
    <row r="89" spans="1:11" ht="12.75">
      <c r="A89" s="4"/>
      <c r="B89" s="3"/>
      <c r="C89" s="3"/>
      <c r="D89" s="2"/>
      <c r="E89" s="20"/>
      <c r="F89" s="12"/>
      <c r="G89" s="12"/>
      <c r="H89" s="12"/>
      <c r="I89" s="12"/>
      <c r="J89" s="12"/>
      <c r="K89" s="25">
        <f>SUM(E89:G89)</f>
        <v>0</v>
      </c>
    </row>
    <row r="90" spans="1:11" ht="12" customHeight="1">
      <c r="A90" s="53" t="s">
        <v>30</v>
      </c>
      <c r="B90" s="46" t="s">
        <v>16</v>
      </c>
      <c r="C90" s="46" t="s">
        <v>31</v>
      </c>
      <c r="D90" s="5" t="s">
        <v>7</v>
      </c>
      <c r="E90" s="18">
        <f aca="true" t="shared" si="18" ref="E90:J90">E91+E92+E93+E94</f>
        <v>0</v>
      </c>
      <c r="F90" s="11">
        <f t="shared" si="18"/>
        <v>0</v>
      </c>
      <c r="G90" s="11">
        <f t="shared" si="18"/>
        <v>0</v>
      </c>
      <c r="H90" s="11">
        <f t="shared" si="18"/>
        <v>0</v>
      </c>
      <c r="I90" s="11">
        <f t="shared" si="18"/>
        <v>0</v>
      </c>
      <c r="J90" s="11">
        <f t="shared" si="18"/>
        <v>0</v>
      </c>
      <c r="K90" s="22">
        <f>SUM(E90:J90)</f>
        <v>0</v>
      </c>
    </row>
    <row r="91" spans="1:11" ht="12.75" hidden="1">
      <c r="A91" s="54"/>
      <c r="B91" s="47"/>
      <c r="C91" s="47"/>
      <c r="D91" s="1"/>
      <c r="E91" s="20"/>
      <c r="F91" s="12"/>
      <c r="G91" s="12"/>
      <c r="H91" s="12"/>
      <c r="I91" s="12"/>
      <c r="J91" s="12"/>
      <c r="K91" s="22"/>
    </row>
    <row r="92" spans="1:11" ht="12.75" hidden="1">
      <c r="A92" s="54"/>
      <c r="B92" s="47"/>
      <c r="C92" s="47"/>
      <c r="D92" s="1"/>
      <c r="E92" s="20"/>
      <c r="F92" s="12"/>
      <c r="G92" s="12"/>
      <c r="H92" s="12"/>
      <c r="I92" s="12"/>
      <c r="J92" s="12"/>
      <c r="K92" s="22"/>
    </row>
    <row r="93" spans="1:11" ht="12.75">
      <c r="A93" s="54"/>
      <c r="B93" s="47"/>
      <c r="C93" s="47"/>
      <c r="D93" s="1" t="s">
        <v>10</v>
      </c>
      <c r="E93" s="20"/>
      <c r="F93" s="12"/>
      <c r="G93" s="12"/>
      <c r="H93" s="12"/>
      <c r="I93" s="12"/>
      <c r="J93" s="12"/>
      <c r="K93" s="22">
        <f>SUM(E93:J93)</f>
        <v>0</v>
      </c>
    </row>
    <row r="94" spans="1:11" ht="69" customHeight="1">
      <c r="A94" s="55"/>
      <c r="B94" s="48"/>
      <c r="C94" s="48"/>
      <c r="D94" s="2"/>
      <c r="E94" s="20"/>
      <c r="F94" s="12"/>
      <c r="G94" s="12"/>
      <c r="H94" s="12"/>
      <c r="I94" s="12"/>
      <c r="J94" s="12"/>
      <c r="K94" s="22"/>
    </row>
    <row r="95" spans="1:11" ht="11.25" customHeight="1">
      <c r="A95" s="31" t="s">
        <v>32</v>
      </c>
      <c r="B95" s="50" t="s">
        <v>33</v>
      </c>
      <c r="C95" s="50" t="s">
        <v>34</v>
      </c>
      <c r="D95" s="5" t="s">
        <v>7</v>
      </c>
      <c r="E95" s="18">
        <f aca="true" t="shared" si="19" ref="E95:J95">E96+E97+E98+E99</f>
        <v>1433.6</v>
      </c>
      <c r="F95" s="11">
        <f t="shared" si="19"/>
        <v>1574.6</v>
      </c>
      <c r="G95" s="11">
        <f t="shared" si="19"/>
        <v>1469.3</v>
      </c>
      <c r="H95" s="11">
        <f t="shared" si="19"/>
        <v>1469.3</v>
      </c>
      <c r="I95" s="11">
        <f t="shared" si="19"/>
        <v>1469.3</v>
      </c>
      <c r="J95" s="11">
        <f t="shared" si="19"/>
        <v>1469.3</v>
      </c>
      <c r="K95" s="22">
        <f>SUM(E95:J95)</f>
        <v>8885.4</v>
      </c>
    </row>
    <row r="96" spans="1:11" ht="12.75" hidden="1">
      <c r="A96" s="32"/>
      <c r="B96" s="51"/>
      <c r="C96" s="51"/>
      <c r="D96" s="1"/>
      <c r="E96" s="20"/>
      <c r="F96" s="12"/>
      <c r="G96" s="12"/>
      <c r="H96" s="12"/>
      <c r="I96" s="12"/>
      <c r="J96" s="12"/>
      <c r="K96" s="22"/>
    </row>
    <row r="97" spans="1:11" ht="12.75" hidden="1">
      <c r="A97" s="32"/>
      <c r="B97" s="51"/>
      <c r="C97" s="51"/>
      <c r="D97" s="1"/>
      <c r="E97" s="20"/>
      <c r="F97" s="12"/>
      <c r="G97" s="12"/>
      <c r="H97" s="12"/>
      <c r="I97" s="12"/>
      <c r="J97" s="12"/>
      <c r="K97" s="22"/>
    </row>
    <row r="98" spans="1:11" ht="12.75">
      <c r="A98" s="32"/>
      <c r="B98" s="51"/>
      <c r="C98" s="51"/>
      <c r="D98" s="1" t="s">
        <v>10</v>
      </c>
      <c r="E98" s="20">
        <v>1433.6</v>
      </c>
      <c r="F98" s="12">
        <v>1574.6</v>
      </c>
      <c r="G98" s="12">
        <v>1469.3</v>
      </c>
      <c r="H98" s="12">
        <v>1469.3</v>
      </c>
      <c r="I98" s="12">
        <v>1469.3</v>
      </c>
      <c r="J98" s="12">
        <v>1469.3</v>
      </c>
      <c r="K98" s="22">
        <f>SUM(E98:J98)</f>
        <v>8885.4</v>
      </c>
    </row>
    <row r="99" spans="1:11" ht="36.75" customHeight="1">
      <c r="A99" s="33"/>
      <c r="B99" s="52"/>
      <c r="C99" s="52"/>
      <c r="D99" s="2"/>
      <c r="E99" s="20"/>
      <c r="F99" s="12"/>
      <c r="G99" s="12"/>
      <c r="H99" s="12"/>
      <c r="I99" s="12"/>
      <c r="J99" s="12"/>
      <c r="K99" s="22"/>
    </row>
    <row r="100" spans="1:11" ht="12" customHeight="1">
      <c r="A100" s="31" t="s">
        <v>35</v>
      </c>
      <c r="B100" s="50" t="s">
        <v>33</v>
      </c>
      <c r="C100" s="50" t="s">
        <v>36</v>
      </c>
      <c r="D100" s="5" t="s">
        <v>7</v>
      </c>
      <c r="E100" s="18">
        <f aca="true" t="shared" si="20" ref="E100:J100">E101+E102+E103+E104</f>
        <v>1203.2</v>
      </c>
      <c r="F100" s="11">
        <f t="shared" si="20"/>
        <v>1405.6</v>
      </c>
      <c r="G100" s="11">
        <f t="shared" si="20"/>
        <v>1405.6</v>
      </c>
      <c r="H100" s="11">
        <f t="shared" si="20"/>
        <v>1405.6</v>
      </c>
      <c r="I100" s="11">
        <f t="shared" si="20"/>
        <v>1405.6</v>
      </c>
      <c r="J100" s="11">
        <f t="shared" si="20"/>
        <v>1405.6</v>
      </c>
      <c r="K100" s="22">
        <f>SUM(E100:J100)</f>
        <v>8231.2</v>
      </c>
    </row>
    <row r="101" spans="1:11" ht="12.75" hidden="1">
      <c r="A101" s="32"/>
      <c r="B101" s="51"/>
      <c r="C101" s="51"/>
      <c r="D101" s="1"/>
      <c r="E101" s="20"/>
      <c r="F101" s="12"/>
      <c r="G101" s="12"/>
      <c r="H101" s="12"/>
      <c r="I101" s="12"/>
      <c r="J101" s="12"/>
      <c r="K101" s="22"/>
    </row>
    <row r="102" spans="1:11" ht="12.75" hidden="1">
      <c r="A102" s="32"/>
      <c r="B102" s="51"/>
      <c r="C102" s="51"/>
      <c r="D102" s="1"/>
      <c r="E102" s="20"/>
      <c r="F102" s="12"/>
      <c r="G102" s="12"/>
      <c r="H102" s="12"/>
      <c r="I102" s="12"/>
      <c r="J102" s="12"/>
      <c r="K102" s="22"/>
    </row>
    <row r="103" spans="1:11" ht="12.75">
      <c r="A103" s="32"/>
      <c r="B103" s="51"/>
      <c r="C103" s="51"/>
      <c r="D103" s="1" t="s">
        <v>10</v>
      </c>
      <c r="E103" s="20">
        <v>1203.2</v>
      </c>
      <c r="F103" s="12">
        <v>1405.6</v>
      </c>
      <c r="G103" s="12">
        <v>1405.6</v>
      </c>
      <c r="H103" s="12">
        <v>1405.6</v>
      </c>
      <c r="I103" s="12">
        <v>1405.6</v>
      </c>
      <c r="J103" s="12">
        <v>1405.6</v>
      </c>
      <c r="K103" s="22">
        <f>SUM(E103:J103)</f>
        <v>8231.2</v>
      </c>
    </row>
    <row r="104" spans="1:11" ht="47.25" customHeight="1">
      <c r="A104" s="33"/>
      <c r="B104" s="52"/>
      <c r="C104" s="52"/>
      <c r="D104" s="2"/>
      <c r="E104" s="20"/>
      <c r="F104" s="12"/>
      <c r="G104" s="12"/>
      <c r="H104" s="12"/>
      <c r="I104" s="12"/>
      <c r="J104" s="12"/>
      <c r="K104" s="22"/>
    </row>
    <row r="105" spans="1:11" ht="12.75" customHeight="1">
      <c r="A105" s="31" t="s">
        <v>37</v>
      </c>
      <c r="B105" s="50" t="s">
        <v>33</v>
      </c>
      <c r="C105" s="50" t="s">
        <v>38</v>
      </c>
      <c r="D105" s="5" t="s">
        <v>7</v>
      </c>
      <c r="E105" s="18">
        <f aca="true" t="shared" si="21" ref="E105:J105">E106+E107+E108+E109</f>
        <v>0</v>
      </c>
      <c r="F105" s="11">
        <f t="shared" si="21"/>
        <v>0</v>
      </c>
      <c r="G105" s="11">
        <f t="shared" si="21"/>
        <v>0</v>
      </c>
      <c r="H105" s="11">
        <f t="shared" si="21"/>
        <v>0</v>
      </c>
      <c r="I105" s="11">
        <f t="shared" si="21"/>
        <v>0</v>
      </c>
      <c r="J105" s="11">
        <f t="shared" si="21"/>
        <v>0</v>
      </c>
      <c r="K105" s="22">
        <f>SUM(E105:J105)</f>
        <v>0</v>
      </c>
    </row>
    <row r="106" spans="1:11" ht="12.75" hidden="1">
      <c r="A106" s="32"/>
      <c r="B106" s="51"/>
      <c r="C106" s="51"/>
      <c r="D106" s="1"/>
      <c r="E106" s="20"/>
      <c r="F106" s="12"/>
      <c r="G106" s="12"/>
      <c r="H106" s="12"/>
      <c r="I106" s="12"/>
      <c r="J106" s="12"/>
      <c r="K106" s="22"/>
    </row>
    <row r="107" spans="1:11" ht="12.75" hidden="1">
      <c r="A107" s="32"/>
      <c r="B107" s="51"/>
      <c r="C107" s="51"/>
      <c r="D107" s="1"/>
      <c r="E107" s="20"/>
      <c r="F107" s="12"/>
      <c r="G107" s="12"/>
      <c r="H107" s="12"/>
      <c r="I107" s="12"/>
      <c r="J107" s="12"/>
      <c r="K107" s="22"/>
    </row>
    <row r="108" spans="1:11" ht="12.75">
      <c r="A108" s="32"/>
      <c r="B108" s="51"/>
      <c r="C108" s="51"/>
      <c r="D108" s="1" t="s">
        <v>10</v>
      </c>
      <c r="E108" s="20"/>
      <c r="F108" s="12"/>
      <c r="G108" s="12"/>
      <c r="H108" s="12"/>
      <c r="I108" s="12"/>
      <c r="J108" s="12"/>
      <c r="K108" s="22">
        <f>SUM(E108:J108)</f>
        <v>0</v>
      </c>
    </row>
    <row r="109" spans="1:11" ht="12.75">
      <c r="A109" s="33"/>
      <c r="B109" s="52"/>
      <c r="C109" s="52"/>
      <c r="D109" s="2"/>
      <c r="E109" s="20"/>
      <c r="F109" s="12"/>
      <c r="G109" s="12"/>
      <c r="H109" s="12"/>
      <c r="I109" s="12"/>
      <c r="J109" s="12"/>
      <c r="K109" s="22"/>
    </row>
    <row r="110" spans="1:11" ht="12.75" customHeight="1">
      <c r="A110" s="31" t="s">
        <v>39</v>
      </c>
      <c r="B110" s="50" t="s">
        <v>33</v>
      </c>
      <c r="C110" s="50" t="s">
        <v>70</v>
      </c>
      <c r="D110" s="5" t="s">
        <v>7</v>
      </c>
      <c r="E110" s="18">
        <f aca="true" t="shared" si="22" ref="E110:J110">E111+E112+E113+E114</f>
        <v>96.323</v>
      </c>
      <c r="F110" s="11">
        <f t="shared" si="22"/>
        <v>70</v>
      </c>
      <c r="G110" s="11">
        <f t="shared" si="22"/>
        <v>70.6</v>
      </c>
      <c r="H110" s="11">
        <f t="shared" si="22"/>
        <v>69.7</v>
      </c>
      <c r="I110" s="11">
        <f t="shared" si="22"/>
        <v>69.7</v>
      </c>
      <c r="J110" s="11">
        <f t="shared" si="22"/>
        <v>69.7</v>
      </c>
      <c r="K110" s="22">
        <f>SUM(E110:J110)</f>
        <v>446.02299999999997</v>
      </c>
    </row>
    <row r="111" spans="1:11" ht="12.75" hidden="1">
      <c r="A111" s="32"/>
      <c r="B111" s="51"/>
      <c r="C111" s="51"/>
      <c r="D111" s="1"/>
      <c r="E111" s="20"/>
      <c r="F111" s="12"/>
      <c r="G111" s="12"/>
      <c r="H111" s="12"/>
      <c r="I111" s="12"/>
      <c r="J111" s="12"/>
      <c r="K111" s="22"/>
    </row>
    <row r="112" spans="1:11" ht="12.75" hidden="1">
      <c r="A112" s="32"/>
      <c r="B112" s="51"/>
      <c r="C112" s="51"/>
      <c r="D112" s="1"/>
      <c r="E112" s="20"/>
      <c r="F112" s="12"/>
      <c r="G112" s="12"/>
      <c r="H112" s="12"/>
      <c r="I112" s="12"/>
      <c r="J112" s="12"/>
      <c r="K112" s="22"/>
    </row>
    <row r="113" spans="1:11" ht="12.75">
      <c r="A113" s="32"/>
      <c r="B113" s="51"/>
      <c r="C113" s="51"/>
      <c r="D113" s="1" t="s">
        <v>10</v>
      </c>
      <c r="E113" s="20">
        <v>96.323</v>
      </c>
      <c r="F113" s="12">
        <v>70</v>
      </c>
      <c r="G113" s="12">
        <v>70.6</v>
      </c>
      <c r="H113" s="12">
        <v>69.7</v>
      </c>
      <c r="I113" s="12">
        <v>69.7</v>
      </c>
      <c r="J113" s="12">
        <v>69.7</v>
      </c>
      <c r="K113" s="22">
        <f>SUM(E113:J113)</f>
        <v>446.02299999999997</v>
      </c>
    </row>
    <row r="114" spans="1:11" ht="12.75">
      <c r="A114" s="33"/>
      <c r="B114" s="52"/>
      <c r="C114" s="52"/>
      <c r="D114" s="2"/>
      <c r="E114" s="20"/>
      <c r="F114" s="12"/>
      <c r="G114" s="12"/>
      <c r="H114" s="12"/>
      <c r="I114" s="12"/>
      <c r="J114" s="12"/>
      <c r="K114" s="22"/>
    </row>
    <row r="115" spans="1:11" ht="11.25" customHeight="1">
      <c r="A115" s="31" t="s">
        <v>40</v>
      </c>
      <c r="B115" s="50" t="s">
        <v>33</v>
      </c>
      <c r="C115" s="50" t="s">
        <v>41</v>
      </c>
      <c r="D115" s="5" t="s">
        <v>7</v>
      </c>
      <c r="E115" s="18">
        <f>E118</f>
        <v>21.3</v>
      </c>
      <c r="F115" s="11">
        <v>34.4</v>
      </c>
      <c r="G115" s="11">
        <v>34.4</v>
      </c>
      <c r="H115" s="11">
        <v>34.4</v>
      </c>
      <c r="I115" s="11">
        <v>34.4</v>
      </c>
      <c r="J115" s="11">
        <v>34.4</v>
      </c>
      <c r="K115" s="22">
        <f>SUM(E115:J115)</f>
        <v>193.3</v>
      </c>
    </row>
    <row r="116" spans="1:11" ht="12.75" hidden="1">
      <c r="A116" s="32"/>
      <c r="B116" s="51"/>
      <c r="C116" s="51"/>
      <c r="D116" s="1"/>
      <c r="E116" s="20"/>
      <c r="F116" s="12"/>
      <c r="G116" s="12"/>
      <c r="H116" s="12"/>
      <c r="I116" s="12"/>
      <c r="J116" s="12"/>
      <c r="K116" s="22"/>
    </row>
    <row r="117" spans="1:11" ht="12.75" hidden="1">
      <c r="A117" s="32"/>
      <c r="B117" s="51"/>
      <c r="C117" s="51"/>
      <c r="D117" s="1"/>
      <c r="E117" s="20"/>
      <c r="F117" s="12"/>
      <c r="G117" s="12"/>
      <c r="H117" s="12"/>
      <c r="I117" s="12"/>
      <c r="J117" s="12"/>
      <c r="K117" s="22"/>
    </row>
    <row r="118" spans="1:11" ht="12.75">
      <c r="A118" s="32"/>
      <c r="B118" s="51"/>
      <c r="C118" s="51"/>
      <c r="D118" s="1" t="s">
        <v>10</v>
      </c>
      <c r="E118" s="20">
        <v>21.3</v>
      </c>
      <c r="F118" s="12">
        <v>34.4</v>
      </c>
      <c r="G118" s="12">
        <v>34.4</v>
      </c>
      <c r="H118" s="12">
        <v>34.4</v>
      </c>
      <c r="I118" s="12">
        <v>34.4</v>
      </c>
      <c r="J118" s="12">
        <v>34.4</v>
      </c>
      <c r="K118" s="22">
        <f>SUM(E118:J118)</f>
        <v>193.3</v>
      </c>
    </row>
    <row r="119" spans="1:11" ht="12.75">
      <c r="A119" s="33"/>
      <c r="B119" s="52"/>
      <c r="C119" s="52"/>
      <c r="D119" s="2"/>
      <c r="E119" s="20"/>
      <c r="F119" s="12"/>
      <c r="G119" s="12"/>
      <c r="H119" s="12"/>
      <c r="I119" s="12"/>
      <c r="J119" s="12"/>
      <c r="K119" s="22"/>
    </row>
    <row r="120" spans="1:11" ht="12.75" customHeight="1">
      <c r="A120" s="31" t="s">
        <v>42</v>
      </c>
      <c r="B120" s="50" t="s">
        <v>33</v>
      </c>
      <c r="C120" s="50" t="s">
        <v>43</v>
      </c>
      <c r="D120" s="5" t="s">
        <v>7</v>
      </c>
      <c r="E120" s="18">
        <f aca="true" t="shared" si="23" ref="E120:J120">E123</f>
        <v>15.9</v>
      </c>
      <c r="F120" s="11">
        <f t="shared" si="23"/>
        <v>15.9</v>
      </c>
      <c r="G120" s="11">
        <f t="shared" si="23"/>
        <v>15.9</v>
      </c>
      <c r="H120" s="11">
        <f t="shared" si="23"/>
        <v>15.9</v>
      </c>
      <c r="I120" s="11">
        <f t="shared" si="23"/>
        <v>15.9</v>
      </c>
      <c r="J120" s="11">
        <f t="shared" si="23"/>
        <v>15.9</v>
      </c>
      <c r="K120" s="22">
        <f>SUM(E120:J120)</f>
        <v>95.4</v>
      </c>
    </row>
    <row r="121" spans="1:11" ht="12.75" hidden="1">
      <c r="A121" s="32"/>
      <c r="B121" s="51"/>
      <c r="C121" s="51"/>
      <c r="D121" s="1"/>
      <c r="E121" s="20"/>
      <c r="F121" s="12"/>
      <c r="G121" s="12"/>
      <c r="H121" s="12"/>
      <c r="I121" s="12"/>
      <c r="J121" s="12"/>
      <c r="K121" s="22"/>
    </row>
    <row r="122" spans="1:11" ht="12.75" hidden="1">
      <c r="A122" s="32"/>
      <c r="B122" s="51"/>
      <c r="C122" s="51"/>
      <c r="D122" s="1"/>
      <c r="E122" s="20"/>
      <c r="F122" s="12"/>
      <c r="G122" s="12"/>
      <c r="H122" s="12"/>
      <c r="I122" s="12"/>
      <c r="J122" s="12"/>
      <c r="K122" s="22"/>
    </row>
    <row r="123" spans="1:11" ht="12.75">
      <c r="A123" s="32"/>
      <c r="B123" s="51"/>
      <c r="C123" s="51"/>
      <c r="D123" s="1" t="s">
        <v>10</v>
      </c>
      <c r="E123" s="20">
        <v>15.9</v>
      </c>
      <c r="F123" s="12">
        <v>15.9</v>
      </c>
      <c r="G123" s="12">
        <v>15.9</v>
      </c>
      <c r="H123" s="12">
        <v>15.9</v>
      </c>
      <c r="I123" s="12">
        <v>15.9</v>
      </c>
      <c r="J123" s="12">
        <v>15.9</v>
      </c>
      <c r="K123" s="22">
        <f>SUM(E123:J123)</f>
        <v>95.4</v>
      </c>
    </row>
    <row r="124" spans="1:11" ht="25.5" customHeight="1">
      <c r="A124" s="33"/>
      <c r="B124" s="52"/>
      <c r="C124" s="52"/>
      <c r="D124" s="2"/>
      <c r="E124" s="20"/>
      <c r="F124" s="12"/>
      <c r="G124" s="12"/>
      <c r="H124" s="12"/>
      <c r="I124" s="12"/>
      <c r="J124" s="12"/>
      <c r="K124" s="22"/>
    </row>
    <row r="125" spans="1:11" ht="12.75" customHeight="1">
      <c r="A125" s="31" t="s">
        <v>44</v>
      </c>
      <c r="B125" s="50" t="s">
        <v>33</v>
      </c>
      <c r="C125" s="62" t="s">
        <v>51</v>
      </c>
      <c r="D125" s="5" t="s">
        <v>7</v>
      </c>
      <c r="E125" s="18">
        <f aca="true" t="shared" si="24" ref="E125:J125">E126+E127+E128+E129</f>
        <v>0</v>
      </c>
      <c r="F125" s="11">
        <f t="shared" si="24"/>
        <v>0</v>
      </c>
      <c r="G125" s="11">
        <f t="shared" si="24"/>
        <v>0</v>
      </c>
      <c r="H125" s="11">
        <f t="shared" si="24"/>
        <v>0</v>
      </c>
      <c r="I125" s="11">
        <f t="shared" si="24"/>
        <v>0</v>
      </c>
      <c r="J125" s="11">
        <f t="shared" si="24"/>
        <v>0</v>
      </c>
      <c r="K125" s="22">
        <f>SUM(E125:J125)</f>
        <v>0</v>
      </c>
    </row>
    <row r="126" spans="1:11" ht="1.5" customHeight="1" hidden="1">
      <c r="A126" s="32"/>
      <c r="B126" s="51"/>
      <c r="C126" s="63"/>
      <c r="D126" s="1"/>
      <c r="E126" s="20"/>
      <c r="F126" s="12"/>
      <c r="G126" s="12"/>
      <c r="H126" s="12"/>
      <c r="I126" s="12"/>
      <c r="J126" s="12"/>
      <c r="K126" s="22"/>
    </row>
    <row r="127" spans="1:11" ht="20.25" customHeight="1" hidden="1">
      <c r="A127" s="32"/>
      <c r="B127" s="51"/>
      <c r="C127" s="63"/>
      <c r="D127" s="1"/>
      <c r="E127" s="20"/>
      <c r="F127" s="12"/>
      <c r="G127" s="12"/>
      <c r="H127" s="12"/>
      <c r="I127" s="12"/>
      <c r="J127" s="12"/>
      <c r="K127" s="22"/>
    </row>
    <row r="128" spans="1:11" ht="20.25" customHeight="1">
      <c r="A128" s="32"/>
      <c r="B128" s="51"/>
      <c r="C128" s="63"/>
      <c r="D128" s="1" t="s">
        <v>10</v>
      </c>
      <c r="E128" s="20"/>
      <c r="F128" s="12"/>
      <c r="G128" s="12"/>
      <c r="H128" s="12"/>
      <c r="I128" s="12"/>
      <c r="J128" s="12"/>
      <c r="K128" s="22">
        <f>SUM(E128:J128)</f>
        <v>0</v>
      </c>
    </row>
    <row r="129" spans="1:11" ht="69" customHeight="1">
      <c r="A129" s="33"/>
      <c r="B129" s="52"/>
      <c r="C129" s="64"/>
      <c r="D129" s="2"/>
      <c r="E129" s="20"/>
      <c r="F129" s="12"/>
      <c r="G129" s="12"/>
      <c r="H129" s="12"/>
      <c r="I129" s="12"/>
      <c r="J129" s="12"/>
      <c r="K129" s="22"/>
    </row>
    <row r="130" spans="1:11" ht="12" customHeight="1">
      <c r="A130" s="65" t="s">
        <v>45</v>
      </c>
      <c r="B130" s="50" t="s">
        <v>33</v>
      </c>
      <c r="C130" s="68" t="s">
        <v>69</v>
      </c>
      <c r="D130" s="5" t="s">
        <v>7</v>
      </c>
      <c r="E130" s="22">
        <f aca="true" t="shared" si="25" ref="E130:J130">E132+E133</f>
        <v>24.9</v>
      </c>
      <c r="F130" s="17">
        <f t="shared" si="25"/>
        <v>0</v>
      </c>
      <c r="G130" s="17">
        <f t="shared" si="25"/>
        <v>0</v>
      </c>
      <c r="H130" s="17">
        <f t="shared" si="25"/>
        <v>0</v>
      </c>
      <c r="I130" s="17">
        <f t="shared" si="25"/>
        <v>0</v>
      </c>
      <c r="J130" s="17">
        <f t="shared" si="25"/>
        <v>0</v>
      </c>
      <c r="K130" s="22">
        <f>SUM(E130:J130)</f>
        <v>24.9</v>
      </c>
    </row>
    <row r="131" spans="1:11" ht="12.75" hidden="1">
      <c r="A131" s="66"/>
      <c r="B131" s="47"/>
      <c r="C131" s="69"/>
      <c r="D131" s="1"/>
      <c r="E131" s="20"/>
      <c r="F131" s="12"/>
      <c r="G131" s="12"/>
      <c r="H131" s="12"/>
      <c r="I131" s="12"/>
      <c r="J131" s="12"/>
      <c r="K131" s="22"/>
    </row>
    <row r="132" spans="1:11" ht="12.75" hidden="1">
      <c r="A132" s="66"/>
      <c r="B132" s="47"/>
      <c r="C132" s="69"/>
      <c r="D132" s="1"/>
      <c r="E132" s="23"/>
      <c r="F132" s="12"/>
      <c r="G132" s="12"/>
      <c r="H132" s="12"/>
      <c r="I132" s="12"/>
      <c r="J132" s="12"/>
      <c r="K132" s="22"/>
    </row>
    <row r="133" spans="1:11" ht="12.75">
      <c r="A133" s="66"/>
      <c r="B133" s="47"/>
      <c r="C133" s="69"/>
      <c r="D133" s="1" t="s">
        <v>10</v>
      </c>
      <c r="E133" s="21">
        <v>24.9</v>
      </c>
      <c r="F133" s="12"/>
      <c r="G133" s="12"/>
      <c r="H133" s="12"/>
      <c r="I133" s="12"/>
      <c r="J133" s="12"/>
      <c r="K133" s="22">
        <f>SUM(E133:J133)</f>
        <v>24.9</v>
      </c>
    </row>
    <row r="134" spans="1:11" ht="96.75" customHeight="1">
      <c r="A134" s="67"/>
      <c r="B134" s="48"/>
      <c r="C134" s="70"/>
      <c r="D134" s="2"/>
      <c r="E134" s="20"/>
      <c r="F134" s="12"/>
      <c r="G134" s="12"/>
      <c r="H134" s="12"/>
      <c r="I134" s="12"/>
      <c r="J134" s="12"/>
      <c r="K134" s="22"/>
    </row>
    <row r="135" spans="1:11" ht="12.75">
      <c r="A135" s="65" t="s">
        <v>46</v>
      </c>
      <c r="B135" s="50" t="s">
        <v>33</v>
      </c>
      <c r="C135" s="50" t="s">
        <v>66</v>
      </c>
      <c r="D135" s="9" t="s">
        <v>53</v>
      </c>
      <c r="E135" s="20">
        <f>E137</f>
        <v>0</v>
      </c>
      <c r="F135" s="12"/>
      <c r="G135" s="12"/>
      <c r="H135" s="12"/>
      <c r="I135" s="12"/>
      <c r="J135" s="12"/>
      <c r="K135" s="22">
        <f>SUM(E135:J135)</f>
        <v>0</v>
      </c>
    </row>
    <row r="136" spans="1:11" ht="25.5" customHeight="1" hidden="1">
      <c r="A136" s="45"/>
      <c r="B136" s="47"/>
      <c r="C136" s="72"/>
      <c r="D136" s="1"/>
      <c r="E136" s="20"/>
      <c r="F136" s="12"/>
      <c r="G136" s="12"/>
      <c r="H136" s="12"/>
      <c r="I136" s="12"/>
      <c r="J136" s="12"/>
      <c r="K136" s="22"/>
    </row>
    <row r="137" spans="1:11" ht="12.75" hidden="1">
      <c r="A137" s="45"/>
      <c r="B137" s="47"/>
      <c r="C137" s="72"/>
      <c r="D137" s="1"/>
      <c r="E137" s="20"/>
      <c r="F137" s="12"/>
      <c r="G137" s="12"/>
      <c r="H137" s="12"/>
      <c r="I137" s="12"/>
      <c r="J137" s="12"/>
      <c r="K137" s="22"/>
    </row>
    <row r="138" spans="1:11" ht="12.75">
      <c r="A138" s="45"/>
      <c r="B138" s="47"/>
      <c r="C138" s="72"/>
      <c r="D138" s="1" t="s">
        <v>10</v>
      </c>
      <c r="E138" s="20"/>
      <c r="F138" s="12"/>
      <c r="G138" s="12"/>
      <c r="H138" s="12"/>
      <c r="I138" s="12"/>
      <c r="J138" s="12"/>
      <c r="K138" s="22">
        <f>SUM(E138:J138)</f>
        <v>0</v>
      </c>
    </row>
    <row r="139" spans="1:11" ht="57.75" customHeight="1">
      <c r="A139" s="71"/>
      <c r="B139" s="48"/>
      <c r="C139" s="73"/>
      <c r="D139" s="2"/>
      <c r="E139" s="20"/>
      <c r="F139" s="12"/>
      <c r="G139" s="12"/>
      <c r="H139" s="12"/>
      <c r="I139" s="12"/>
      <c r="J139" s="12"/>
      <c r="K139" s="22"/>
    </row>
    <row r="140" spans="1:11" ht="12.75">
      <c r="A140" s="65" t="s">
        <v>47</v>
      </c>
      <c r="B140" s="50" t="s">
        <v>33</v>
      </c>
      <c r="C140" s="50" t="s">
        <v>67</v>
      </c>
      <c r="D140" s="9" t="s">
        <v>53</v>
      </c>
      <c r="E140" s="20"/>
      <c r="F140" s="11">
        <f>F141+F142+F143+F144</f>
        <v>10</v>
      </c>
      <c r="G140" s="12"/>
      <c r="H140" s="12"/>
      <c r="I140" s="12"/>
      <c r="J140" s="12"/>
      <c r="K140" s="22">
        <f>SUM(E140:J140)</f>
        <v>10</v>
      </c>
    </row>
    <row r="141" spans="1:11" ht="1.5" customHeight="1">
      <c r="A141" s="45"/>
      <c r="B141" s="47"/>
      <c r="C141" s="47"/>
      <c r="D141" s="1"/>
      <c r="E141" s="20"/>
      <c r="F141" s="12"/>
      <c r="G141" s="12"/>
      <c r="H141" s="12"/>
      <c r="I141" s="12"/>
      <c r="J141" s="12"/>
      <c r="K141" s="22"/>
    </row>
    <row r="142" spans="1:11" ht="21.75" customHeight="1" hidden="1">
      <c r="A142" s="45"/>
      <c r="B142" s="47"/>
      <c r="C142" s="47"/>
      <c r="D142" s="1"/>
      <c r="E142" s="20"/>
      <c r="F142" s="12"/>
      <c r="G142" s="12"/>
      <c r="H142" s="12"/>
      <c r="I142" s="12"/>
      <c r="J142" s="12"/>
      <c r="K142" s="22"/>
    </row>
    <row r="143" spans="1:11" ht="16.5" customHeight="1">
      <c r="A143" s="45"/>
      <c r="B143" s="47"/>
      <c r="C143" s="47"/>
      <c r="D143" s="1" t="s">
        <v>10</v>
      </c>
      <c r="E143" s="20"/>
      <c r="F143" s="12">
        <v>10</v>
      </c>
      <c r="G143" s="12"/>
      <c r="H143" s="12"/>
      <c r="I143" s="12"/>
      <c r="J143" s="12"/>
      <c r="K143" s="22">
        <f>SUM(E143:J143)</f>
        <v>10</v>
      </c>
    </row>
    <row r="144" spans="1:11" ht="87" customHeight="1">
      <c r="A144" s="71"/>
      <c r="B144" s="48"/>
      <c r="C144" s="48"/>
      <c r="D144" s="2"/>
      <c r="E144" s="20"/>
      <c r="F144" s="12"/>
      <c r="G144" s="12"/>
      <c r="H144" s="12"/>
      <c r="I144" s="12"/>
      <c r="J144" s="12"/>
      <c r="K144" s="22"/>
    </row>
    <row r="145" spans="1:11" ht="12.75">
      <c r="A145" s="65" t="s">
        <v>48</v>
      </c>
      <c r="B145" s="50" t="s">
        <v>33</v>
      </c>
      <c r="C145" s="62" t="s">
        <v>68</v>
      </c>
      <c r="D145" s="9" t="s">
        <v>53</v>
      </c>
      <c r="E145" s="18">
        <f aca="true" t="shared" si="26" ref="E145:J145">E146+E147+E148+E149</f>
        <v>0</v>
      </c>
      <c r="F145" s="11">
        <f t="shared" si="26"/>
        <v>12.4</v>
      </c>
      <c r="G145" s="11">
        <f t="shared" si="26"/>
        <v>15.5</v>
      </c>
      <c r="H145" s="11">
        <f t="shared" si="26"/>
        <v>0</v>
      </c>
      <c r="I145" s="11">
        <f t="shared" si="26"/>
        <v>0</v>
      </c>
      <c r="J145" s="11">
        <f t="shared" si="26"/>
        <v>0</v>
      </c>
      <c r="K145" s="22">
        <f>SUM(E145:J145)</f>
        <v>27.9</v>
      </c>
    </row>
    <row r="146" spans="1:11" ht="0.75" customHeight="1" hidden="1">
      <c r="A146" s="45"/>
      <c r="B146" s="47"/>
      <c r="C146" s="57"/>
      <c r="D146" s="1"/>
      <c r="E146" s="20"/>
      <c r="F146" s="12"/>
      <c r="G146" s="12"/>
      <c r="H146" s="12"/>
      <c r="I146" s="12"/>
      <c r="J146" s="12"/>
      <c r="K146" s="22"/>
    </row>
    <row r="147" spans="1:11" ht="12.75" hidden="1">
      <c r="A147" s="45"/>
      <c r="B147" s="47"/>
      <c r="C147" s="57"/>
      <c r="D147" s="1"/>
      <c r="E147" s="20"/>
      <c r="F147" s="12"/>
      <c r="G147" s="12"/>
      <c r="H147" s="12"/>
      <c r="I147" s="12"/>
      <c r="J147" s="12"/>
      <c r="K147" s="22"/>
    </row>
    <row r="148" spans="1:11" ht="12.75">
      <c r="A148" s="45"/>
      <c r="B148" s="47"/>
      <c r="C148" s="57"/>
      <c r="D148" s="1" t="s">
        <v>10</v>
      </c>
      <c r="E148" s="20"/>
      <c r="F148" s="12">
        <v>12.4</v>
      </c>
      <c r="G148" s="12">
        <v>15.5</v>
      </c>
      <c r="H148" s="12"/>
      <c r="I148" s="12"/>
      <c r="J148" s="12"/>
      <c r="K148" s="22">
        <f>SUM(E148:J148)</f>
        <v>27.9</v>
      </c>
    </row>
    <row r="149" spans="1:11" ht="81.75" customHeight="1">
      <c r="A149" s="71"/>
      <c r="B149" s="48"/>
      <c r="C149" s="58"/>
      <c r="D149" s="2"/>
      <c r="E149" s="20"/>
      <c r="F149" s="12"/>
      <c r="G149" s="12"/>
      <c r="H149" s="12"/>
      <c r="I149" s="12"/>
      <c r="J149" s="12"/>
      <c r="K149" s="22"/>
    </row>
    <row r="150" spans="1:11" ht="12.75">
      <c r="A150" s="65" t="s">
        <v>49</v>
      </c>
      <c r="B150" s="50" t="s">
        <v>33</v>
      </c>
      <c r="C150" s="50" t="s">
        <v>58</v>
      </c>
      <c r="D150" s="9" t="s">
        <v>53</v>
      </c>
      <c r="E150" s="18">
        <f aca="true" t="shared" si="27" ref="E150:J150">E151+E153</f>
        <v>583.299</v>
      </c>
      <c r="F150" s="11">
        <f t="shared" si="27"/>
        <v>826.2</v>
      </c>
      <c r="G150" s="11">
        <f t="shared" si="27"/>
        <v>826.2</v>
      </c>
      <c r="H150" s="11">
        <f t="shared" si="27"/>
        <v>826.2</v>
      </c>
      <c r="I150" s="11">
        <f t="shared" si="27"/>
        <v>826.2</v>
      </c>
      <c r="J150" s="11">
        <f t="shared" si="27"/>
        <v>826.2</v>
      </c>
      <c r="K150" s="22">
        <f>SUM(E150:J150)</f>
        <v>4714.299</v>
      </c>
    </row>
    <row r="151" spans="1:11" ht="25.5" customHeight="1" hidden="1">
      <c r="A151" s="45"/>
      <c r="B151" s="47"/>
      <c r="C151" s="47"/>
      <c r="D151" s="1"/>
      <c r="E151" s="20"/>
      <c r="F151" s="12"/>
      <c r="G151" s="12"/>
      <c r="H151" s="12"/>
      <c r="I151" s="12"/>
      <c r="J151" s="12"/>
      <c r="K151" s="22"/>
    </row>
    <row r="152" spans="1:11" ht="12.75" hidden="1">
      <c r="A152" s="45"/>
      <c r="B152" s="47"/>
      <c r="C152" s="47"/>
      <c r="D152" s="1"/>
      <c r="E152" s="20"/>
      <c r="F152" s="12"/>
      <c r="G152" s="12"/>
      <c r="H152" s="12"/>
      <c r="I152" s="12"/>
      <c r="J152" s="12"/>
      <c r="K152" s="22"/>
    </row>
    <row r="153" spans="1:11" ht="12.75">
      <c r="A153" s="45"/>
      <c r="B153" s="47"/>
      <c r="C153" s="47"/>
      <c r="D153" s="1" t="s">
        <v>10</v>
      </c>
      <c r="E153" s="20">
        <v>583.299</v>
      </c>
      <c r="F153" s="12">
        <v>826.2</v>
      </c>
      <c r="G153" s="12">
        <v>826.2</v>
      </c>
      <c r="H153" s="12">
        <v>826.2</v>
      </c>
      <c r="I153" s="12">
        <v>826.2</v>
      </c>
      <c r="J153" s="12">
        <v>826.2</v>
      </c>
      <c r="K153" s="22">
        <f>SUM(E153:J153)</f>
        <v>4714.299</v>
      </c>
    </row>
    <row r="154" spans="1:11" ht="39.75" customHeight="1">
      <c r="A154" s="71"/>
      <c r="B154" s="48"/>
      <c r="C154" s="48"/>
      <c r="D154" s="2"/>
      <c r="E154" s="20"/>
      <c r="F154" s="12"/>
      <c r="G154" s="12"/>
      <c r="H154" s="12"/>
      <c r="I154" s="12"/>
      <c r="J154" s="12"/>
      <c r="K154" s="22"/>
    </row>
    <row r="155" spans="1:11" ht="12" customHeight="1">
      <c r="A155" s="65" t="s">
        <v>52</v>
      </c>
      <c r="B155" s="50" t="s">
        <v>16</v>
      </c>
      <c r="C155" s="50" t="s">
        <v>61</v>
      </c>
      <c r="D155" s="5" t="s">
        <v>7</v>
      </c>
      <c r="E155" s="22">
        <f>E156+E157+E158+E159</f>
        <v>0</v>
      </c>
      <c r="F155" s="11">
        <f>F156+F157+F158+F159</f>
        <v>0</v>
      </c>
      <c r="G155" s="11">
        <f>G156+G157+G158+G159</f>
        <v>0</v>
      </c>
      <c r="H155" s="11"/>
      <c r="I155" s="11"/>
      <c r="J155" s="11"/>
      <c r="K155" s="22">
        <f>SUM(E155:J155)</f>
        <v>0</v>
      </c>
    </row>
    <row r="156" spans="1:11" ht="12.75" hidden="1">
      <c r="A156" s="79"/>
      <c r="B156" s="51"/>
      <c r="C156" s="51"/>
      <c r="D156" s="1"/>
      <c r="E156" s="28"/>
      <c r="F156" s="14"/>
      <c r="G156" s="14"/>
      <c r="H156" s="14"/>
      <c r="I156" s="14"/>
      <c r="J156" s="14"/>
      <c r="K156" s="22"/>
    </row>
    <row r="157" spans="1:11" ht="12.75" hidden="1">
      <c r="A157" s="79"/>
      <c r="B157" s="51"/>
      <c r="C157" s="51"/>
      <c r="D157" s="1"/>
      <c r="E157" s="28"/>
      <c r="F157" s="14"/>
      <c r="G157" s="14"/>
      <c r="H157" s="14"/>
      <c r="I157" s="14"/>
      <c r="J157" s="14"/>
      <c r="K157" s="22"/>
    </row>
    <row r="158" spans="1:11" ht="12.75">
      <c r="A158" s="79"/>
      <c r="B158" s="51"/>
      <c r="C158" s="51"/>
      <c r="D158" s="1" t="s">
        <v>10</v>
      </c>
      <c r="E158" s="28"/>
      <c r="F158" s="14"/>
      <c r="G158" s="14"/>
      <c r="H158" s="14"/>
      <c r="I158" s="14"/>
      <c r="J158" s="14"/>
      <c r="K158" s="22">
        <f>SUM(E158:J158)</f>
        <v>0</v>
      </c>
    </row>
    <row r="159" spans="1:11" ht="12.75">
      <c r="A159" s="80"/>
      <c r="B159" s="52"/>
      <c r="C159" s="52"/>
      <c r="D159" s="2"/>
      <c r="E159" s="20"/>
      <c r="F159" s="12"/>
      <c r="G159" s="12"/>
      <c r="H159" s="12"/>
      <c r="I159" s="12"/>
      <c r="J159" s="12"/>
      <c r="K159" s="22"/>
    </row>
    <row r="160" spans="1:11" ht="12.75" customHeight="1">
      <c r="A160" s="74" t="s">
        <v>60</v>
      </c>
      <c r="B160" s="75" t="s">
        <v>16</v>
      </c>
      <c r="C160" s="76" t="s">
        <v>65</v>
      </c>
      <c r="D160" s="5" t="s">
        <v>7</v>
      </c>
      <c r="E160" s="29">
        <f aca="true" t="shared" si="28" ref="E160:J160">E161+E162+E163+E164</f>
        <v>2.5</v>
      </c>
      <c r="F160" s="11">
        <f t="shared" si="28"/>
        <v>7.9</v>
      </c>
      <c r="G160" s="11">
        <f t="shared" si="28"/>
        <v>7.8</v>
      </c>
      <c r="H160" s="11">
        <f t="shared" si="28"/>
        <v>7.8</v>
      </c>
      <c r="I160" s="11">
        <f t="shared" si="28"/>
        <v>7.8</v>
      </c>
      <c r="J160" s="11">
        <f t="shared" si="28"/>
        <v>7.8</v>
      </c>
      <c r="K160" s="22">
        <f>SUM(E160:J160)</f>
        <v>41.599999999999994</v>
      </c>
    </row>
    <row r="161" spans="1:11" ht="0.75" customHeight="1">
      <c r="A161" s="74"/>
      <c r="B161" s="75"/>
      <c r="C161" s="77"/>
      <c r="D161" s="1"/>
      <c r="E161" s="30"/>
      <c r="F161" s="14"/>
      <c r="G161" s="14"/>
      <c r="H161" s="14"/>
      <c r="I161" s="14"/>
      <c r="J161" s="14"/>
      <c r="K161" s="22"/>
    </row>
    <row r="162" spans="1:11" ht="12.75" customHeight="1" hidden="1">
      <c r="A162" s="74"/>
      <c r="B162" s="75"/>
      <c r="C162" s="77"/>
      <c r="D162" s="1"/>
      <c r="E162" s="30"/>
      <c r="F162" s="14"/>
      <c r="G162" s="14"/>
      <c r="H162" s="14"/>
      <c r="I162" s="14"/>
      <c r="J162" s="14"/>
      <c r="K162" s="22"/>
    </row>
    <row r="163" spans="1:11" ht="21.75" customHeight="1">
      <c r="A163" s="74"/>
      <c r="B163" s="75"/>
      <c r="C163" s="77"/>
      <c r="D163" s="1" t="s">
        <v>10</v>
      </c>
      <c r="E163" s="30">
        <v>2.5</v>
      </c>
      <c r="F163" s="14">
        <v>7.9</v>
      </c>
      <c r="G163" s="14">
        <v>7.8</v>
      </c>
      <c r="H163" s="14">
        <v>7.8</v>
      </c>
      <c r="I163" s="14">
        <v>7.8</v>
      </c>
      <c r="J163" s="14">
        <v>7.8</v>
      </c>
      <c r="K163" s="22">
        <f>SUM(E163:J163)</f>
        <v>41.599999999999994</v>
      </c>
    </row>
    <row r="164" spans="1:11" ht="88.5" customHeight="1">
      <c r="A164" s="74"/>
      <c r="B164" s="75"/>
      <c r="C164" s="78"/>
      <c r="D164" s="2"/>
      <c r="E164" s="20"/>
      <c r="F164" s="12"/>
      <c r="G164" s="12"/>
      <c r="H164" s="12"/>
      <c r="I164" s="12"/>
      <c r="J164" s="12"/>
      <c r="K164" s="22"/>
    </row>
  </sheetData>
  <sheetProtection/>
  <mergeCells count="97">
    <mergeCell ref="A160:A164"/>
    <mergeCell ref="B160:B164"/>
    <mergeCell ref="C160:C164"/>
    <mergeCell ref="A150:A154"/>
    <mergeCell ref="B150:B154"/>
    <mergeCell ref="C150:C154"/>
    <mergeCell ref="A155:A159"/>
    <mergeCell ref="B155:B159"/>
    <mergeCell ref="C155:C159"/>
    <mergeCell ref="A140:A144"/>
    <mergeCell ref="B140:B144"/>
    <mergeCell ref="C140:C144"/>
    <mergeCell ref="A145:A149"/>
    <mergeCell ref="B145:B149"/>
    <mergeCell ref="C145:C149"/>
    <mergeCell ref="A130:A134"/>
    <mergeCell ref="B130:B134"/>
    <mergeCell ref="C130:C134"/>
    <mergeCell ref="A135:A139"/>
    <mergeCell ref="B135:B139"/>
    <mergeCell ref="C135:C139"/>
    <mergeCell ref="A120:A124"/>
    <mergeCell ref="B120:B124"/>
    <mergeCell ref="C120:C124"/>
    <mergeCell ref="A125:A129"/>
    <mergeCell ref="B125:B129"/>
    <mergeCell ref="C125:C129"/>
    <mergeCell ref="A110:A114"/>
    <mergeCell ref="B110:B114"/>
    <mergeCell ref="C110:C114"/>
    <mergeCell ref="A115:A119"/>
    <mergeCell ref="B115:B119"/>
    <mergeCell ref="C115:C119"/>
    <mergeCell ref="A100:A104"/>
    <mergeCell ref="B100:B104"/>
    <mergeCell ref="C100:C104"/>
    <mergeCell ref="A105:A109"/>
    <mergeCell ref="B105:B109"/>
    <mergeCell ref="C105:C109"/>
    <mergeCell ref="A90:A94"/>
    <mergeCell ref="B90:B94"/>
    <mergeCell ref="C90:C94"/>
    <mergeCell ref="A95:A99"/>
    <mergeCell ref="B95:B99"/>
    <mergeCell ref="C95:C99"/>
    <mergeCell ref="A79:A83"/>
    <mergeCell ref="B79:B83"/>
    <mergeCell ref="C79:C83"/>
    <mergeCell ref="A84:A88"/>
    <mergeCell ref="B84:B88"/>
    <mergeCell ref="C84:C88"/>
    <mergeCell ref="A64:A68"/>
    <mergeCell ref="B64:B68"/>
    <mergeCell ref="C64:C68"/>
    <mergeCell ref="A74:A78"/>
    <mergeCell ref="B74:B78"/>
    <mergeCell ref="C74:C78"/>
    <mergeCell ref="A69:A73"/>
    <mergeCell ref="B69:B73"/>
    <mergeCell ref="C69:C73"/>
    <mergeCell ref="A54:A58"/>
    <mergeCell ref="B54:B58"/>
    <mergeCell ref="C54:C58"/>
    <mergeCell ref="A59:A63"/>
    <mergeCell ref="B59:B63"/>
    <mergeCell ref="C59:C63"/>
    <mergeCell ref="A44:A48"/>
    <mergeCell ref="B44:B48"/>
    <mergeCell ref="C44:C48"/>
    <mergeCell ref="A49:A53"/>
    <mergeCell ref="B49:B53"/>
    <mergeCell ref="C49:C53"/>
    <mergeCell ref="A34:A38"/>
    <mergeCell ref="B34:B38"/>
    <mergeCell ref="C34:C38"/>
    <mergeCell ref="A39:A43"/>
    <mergeCell ref="B39:B43"/>
    <mergeCell ref="C39:C43"/>
    <mergeCell ref="A24:A28"/>
    <mergeCell ref="B24:B28"/>
    <mergeCell ref="C24:C28"/>
    <mergeCell ref="A29:A33"/>
    <mergeCell ref="B29:B33"/>
    <mergeCell ref="C29:C33"/>
    <mergeCell ref="A14:A18"/>
    <mergeCell ref="B14:B18"/>
    <mergeCell ref="C14:C18"/>
    <mergeCell ref="A19:A23"/>
    <mergeCell ref="B19:B23"/>
    <mergeCell ref="C19:C23"/>
    <mergeCell ref="E8:K10"/>
    <mergeCell ref="K11:K13"/>
    <mergeCell ref="C4:D6"/>
    <mergeCell ref="A8:A13"/>
    <mergeCell ref="B8:B13"/>
    <mergeCell ref="C8:C13"/>
    <mergeCell ref="D8:D13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</sheetPr>
  <dimension ref="A2:K166"/>
  <sheetViews>
    <sheetView zoomScale="98" zoomScaleNormal="98" zoomScalePageLayoutView="0" workbookViewId="0" topLeftCell="A1">
      <selection activeCell="B2" sqref="B2"/>
    </sheetView>
  </sheetViews>
  <sheetFormatPr defaultColWidth="9.140625" defaultRowHeight="12.75"/>
  <cols>
    <col min="1" max="1" width="6.8515625" style="0" customWidth="1"/>
    <col min="2" max="2" width="15.421875" style="0" customWidth="1"/>
    <col min="3" max="3" width="33.140625" style="0" customWidth="1"/>
    <col min="4" max="4" width="18.28125" style="0" customWidth="1"/>
    <col min="5" max="5" width="11.28125" style="24" customWidth="1"/>
    <col min="6" max="10" width="10.28125" style="10" customWidth="1"/>
    <col min="11" max="11" width="13.140625" style="24" customWidth="1"/>
  </cols>
  <sheetData>
    <row r="2" ht="36" customHeight="1">
      <c r="B2" t="s">
        <v>78</v>
      </c>
    </row>
    <row r="4" spans="3:4" ht="12.75">
      <c r="C4" s="43" t="s">
        <v>73</v>
      </c>
      <c r="D4" s="43"/>
    </row>
    <row r="5" spans="3:4" ht="12.75">
      <c r="C5" s="43"/>
      <c r="D5" s="43"/>
    </row>
    <row r="6" spans="3:4" ht="49.5" customHeight="1">
      <c r="C6" s="43"/>
      <c r="D6" s="43"/>
    </row>
    <row r="7" spans="3:4" ht="12.75">
      <c r="C7" s="8"/>
      <c r="D7" s="8"/>
    </row>
    <row r="8" spans="1:11" ht="12.75">
      <c r="A8" s="44" t="s">
        <v>0</v>
      </c>
      <c r="B8" s="44" t="s">
        <v>1</v>
      </c>
      <c r="C8" s="44" t="s">
        <v>2</v>
      </c>
      <c r="D8" s="44" t="s">
        <v>3</v>
      </c>
      <c r="E8" s="34" t="s">
        <v>4</v>
      </c>
      <c r="F8" s="35"/>
      <c r="G8" s="35"/>
      <c r="H8" s="35"/>
      <c r="I8" s="35"/>
      <c r="J8" s="35"/>
      <c r="K8" s="36"/>
    </row>
    <row r="9" spans="1:11" ht="12.75">
      <c r="A9" s="45"/>
      <c r="B9" s="45"/>
      <c r="C9" s="45"/>
      <c r="D9" s="45"/>
      <c r="E9" s="37"/>
      <c r="F9" s="37"/>
      <c r="G9" s="37"/>
      <c r="H9" s="37"/>
      <c r="I9" s="37"/>
      <c r="J9" s="37"/>
      <c r="K9" s="38"/>
    </row>
    <row r="10" spans="1:11" ht="12.75">
      <c r="A10" s="45"/>
      <c r="B10" s="45"/>
      <c r="C10" s="45"/>
      <c r="D10" s="45"/>
      <c r="E10" s="39"/>
      <c r="F10" s="39"/>
      <c r="G10" s="39"/>
      <c r="H10" s="39"/>
      <c r="I10" s="39"/>
      <c r="J10" s="39"/>
      <c r="K10" s="40"/>
    </row>
    <row r="11" spans="1:11" ht="12.75">
      <c r="A11" s="45"/>
      <c r="B11" s="45"/>
      <c r="C11" s="45"/>
      <c r="D11" s="45"/>
      <c r="E11" s="26"/>
      <c r="F11" s="15"/>
      <c r="G11" s="15"/>
      <c r="H11" s="15"/>
      <c r="I11" s="15"/>
      <c r="J11" s="15"/>
      <c r="K11" s="41" t="s">
        <v>5</v>
      </c>
    </row>
    <row r="12" spans="1:11" ht="12.75">
      <c r="A12" s="45"/>
      <c r="B12" s="45"/>
      <c r="C12" s="45"/>
      <c r="D12" s="45"/>
      <c r="E12" s="27">
        <v>2022</v>
      </c>
      <c r="F12" s="16">
        <v>2023</v>
      </c>
      <c r="G12" s="16">
        <v>2024</v>
      </c>
      <c r="H12" s="16">
        <v>2025</v>
      </c>
      <c r="I12" s="16">
        <v>2026</v>
      </c>
      <c r="J12" s="16">
        <v>2027</v>
      </c>
      <c r="K12" s="42"/>
    </row>
    <row r="13" spans="1:11" ht="12.75">
      <c r="A13" s="45"/>
      <c r="B13" s="45"/>
      <c r="C13" s="45"/>
      <c r="D13" s="45"/>
      <c r="E13" s="27"/>
      <c r="F13" s="16"/>
      <c r="G13" s="16"/>
      <c r="H13" s="16"/>
      <c r="I13" s="16"/>
      <c r="J13" s="16"/>
      <c r="K13" s="42"/>
    </row>
    <row r="14" spans="1:11" ht="12.75" customHeight="1">
      <c r="A14" s="46">
        <v>1</v>
      </c>
      <c r="B14" s="46" t="s">
        <v>6</v>
      </c>
      <c r="C14" s="49" t="s">
        <v>59</v>
      </c>
      <c r="D14" s="18" t="s">
        <v>7</v>
      </c>
      <c r="E14" s="22">
        <f aca="true" t="shared" si="0" ref="E14:J14">E15+E16+E17+E18</f>
        <v>201910.801</v>
      </c>
      <c r="F14" s="18">
        <f t="shared" si="0"/>
        <v>212977.15999999995</v>
      </c>
      <c r="G14" s="18">
        <f t="shared" si="0"/>
        <v>198931.31</v>
      </c>
      <c r="H14" s="18">
        <f t="shared" si="0"/>
        <v>191878.14</v>
      </c>
      <c r="I14" s="18">
        <f t="shared" si="0"/>
        <v>192242.63</v>
      </c>
      <c r="J14" s="18">
        <f t="shared" si="0"/>
        <v>192242.63</v>
      </c>
      <c r="K14" s="22">
        <f>SUM(E14:J14)</f>
        <v>1190182.671</v>
      </c>
    </row>
    <row r="15" spans="1:11" ht="25.5">
      <c r="A15" s="47"/>
      <c r="B15" s="47"/>
      <c r="C15" s="47"/>
      <c r="D15" s="19" t="s">
        <v>8</v>
      </c>
      <c r="E15" s="21">
        <f aca="true" t="shared" si="1" ref="E15:J17">E20+E76+E97+E102+E107+E113+E118+E123+E128+E133+E138+E143+E148+E153+E158+E163</f>
        <v>7829.53966</v>
      </c>
      <c r="F15" s="21">
        <f t="shared" si="1"/>
        <v>8378.199999999999</v>
      </c>
      <c r="G15" s="21">
        <f t="shared" si="1"/>
        <v>8367.199999999999</v>
      </c>
      <c r="H15" s="21">
        <f t="shared" si="1"/>
        <v>8387.9</v>
      </c>
      <c r="I15" s="21">
        <f t="shared" si="1"/>
        <v>8387.9</v>
      </c>
      <c r="J15" s="21">
        <f t="shared" si="1"/>
        <v>8387.9</v>
      </c>
      <c r="K15" s="22">
        <f>SUM(E15:J15)</f>
        <v>49738.63966</v>
      </c>
    </row>
    <row r="16" spans="1:11" ht="12.75">
      <c r="A16" s="47"/>
      <c r="B16" s="47"/>
      <c r="C16" s="47"/>
      <c r="D16" s="19" t="s">
        <v>9</v>
      </c>
      <c r="E16" s="23">
        <f t="shared" si="1"/>
        <v>131271.66034</v>
      </c>
      <c r="F16" s="23">
        <f t="shared" si="1"/>
        <v>131557.45999999996</v>
      </c>
      <c r="G16" s="23">
        <f t="shared" si="1"/>
        <v>131339.5</v>
      </c>
      <c r="H16" s="23">
        <f t="shared" si="1"/>
        <v>128990.7</v>
      </c>
      <c r="I16" s="23">
        <f t="shared" si="1"/>
        <v>129355.19</v>
      </c>
      <c r="J16" s="23">
        <f t="shared" si="1"/>
        <v>129355.19</v>
      </c>
      <c r="K16" s="22">
        <f>SUM(E16:J16)</f>
        <v>781869.70034</v>
      </c>
    </row>
    <row r="17" spans="1:11" ht="12.75">
      <c r="A17" s="47"/>
      <c r="B17" s="47"/>
      <c r="C17" s="47"/>
      <c r="D17" s="19" t="s">
        <v>10</v>
      </c>
      <c r="E17" s="21">
        <f t="shared" si="1"/>
        <v>62809.601</v>
      </c>
      <c r="F17" s="21">
        <f t="shared" si="1"/>
        <v>73041.49999999997</v>
      </c>
      <c r="G17" s="21">
        <f t="shared" si="1"/>
        <v>59224.61</v>
      </c>
      <c r="H17" s="21">
        <f t="shared" si="1"/>
        <v>54499.54</v>
      </c>
      <c r="I17" s="21">
        <f t="shared" si="1"/>
        <v>54499.54</v>
      </c>
      <c r="J17" s="21">
        <f t="shared" si="1"/>
        <v>54499.54</v>
      </c>
      <c r="K17" s="22">
        <f>SUM(E17:J17)</f>
        <v>358574.33099999995</v>
      </c>
    </row>
    <row r="18" spans="1:11" ht="38.25">
      <c r="A18" s="48"/>
      <c r="B18" s="48"/>
      <c r="C18" s="48"/>
      <c r="D18" s="19" t="s">
        <v>11</v>
      </c>
      <c r="E18" s="20">
        <f aca="true" t="shared" si="2" ref="E18:J18">E23++E79+E100+E105+E110+E116+E121+E126+E131</f>
        <v>0</v>
      </c>
      <c r="F18" s="20">
        <f t="shared" si="2"/>
        <v>0</v>
      </c>
      <c r="G18" s="20">
        <f t="shared" si="2"/>
        <v>0</v>
      </c>
      <c r="H18" s="20">
        <f t="shared" si="2"/>
        <v>0</v>
      </c>
      <c r="I18" s="20">
        <f t="shared" si="2"/>
        <v>0</v>
      </c>
      <c r="J18" s="20">
        <f t="shared" si="2"/>
        <v>0</v>
      </c>
      <c r="K18" s="25">
        <f>SUM(E18:G18)</f>
        <v>0</v>
      </c>
    </row>
    <row r="19" spans="1:11" ht="12.75" customHeight="1">
      <c r="A19" s="31" t="s">
        <v>12</v>
      </c>
      <c r="B19" s="50" t="s">
        <v>13</v>
      </c>
      <c r="C19" s="50" t="s">
        <v>14</v>
      </c>
      <c r="D19" s="5" t="s">
        <v>7</v>
      </c>
      <c r="E19" s="18">
        <f aca="true" t="shared" si="3" ref="E19:J19">E20+E21+E22+E23</f>
        <v>179493.979</v>
      </c>
      <c r="F19" s="11">
        <f t="shared" si="3"/>
        <v>186284.69999999995</v>
      </c>
      <c r="G19" s="11">
        <f t="shared" si="3"/>
        <v>171842.91</v>
      </c>
      <c r="H19" s="11">
        <f t="shared" si="3"/>
        <v>167385.74</v>
      </c>
      <c r="I19" s="11">
        <f t="shared" si="3"/>
        <v>167385.74</v>
      </c>
      <c r="J19" s="11">
        <f t="shared" si="3"/>
        <v>167385.74</v>
      </c>
      <c r="K19" s="22">
        <f>SUM(E19:J19)</f>
        <v>1039778.8089999999</v>
      </c>
    </row>
    <row r="20" spans="1:11" ht="25.5">
      <c r="A20" s="32"/>
      <c r="B20" s="51"/>
      <c r="C20" s="51"/>
      <c r="D20" s="1" t="s">
        <v>8</v>
      </c>
      <c r="E20" s="21">
        <f>E25+E30+E35+E40+E46+E51+E56+E61+E66</f>
        <v>7586</v>
      </c>
      <c r="F20" s="12">
        <f>F25+F30+F35+F40+F46+F51+F56</f>
        <v>7607.4</v>
      </c>
      <c r="G20" s="12">
        <f>G25+G30+G35+G40+G46+G51+G56</f>
        <v>7607.4</v>
      </c>
      <c r="H20" s="12">
        <f>H25+H30+H35+H40+H46+H51+H56</f>
        <v>7628.1</v>
      </c>
      <c r="I20" s="12">
        <f>I25+I30+I35+I40+I46+I51+I56</f>
        <v>7628.1</v>
      </c>
      <c r="J20" s="12">
        <f>J25+J30+J35+J40+J46+J51+J56</f>
        <v>7628.1</v>
      </c>
      <c r="K20" s="22">
        <f>SUM(E20:J20)</f>
        <v>45685.1</v>
      </c>
    </row>
    <row r="21" spans="1:11" ht="12.75">
      <c r="A21" s="32"/>
      <c r="B21" s="51"/>
      <c r="C21" s="51"/>
      <c r="D21" s="1" t="s">
        <v>9</v>
      </c>
      <c r="E21" s="21">
        <f>E26+E31+E36+E41+E47+E52+E57+E62+E67</f>
        <v>112479.4</v>
      </c>
      <c r="F21" s="13">
        <f>F26+F31+F36+F41+F47+F57+F62+F67+F72</f>
        <v>109592.79999999999</v>
      </c>
      <c r="G21" s="13">
        <f>G26+G31+G36+G41+G47+G57+G62+G67</f>
        <v>108856.20000000001</v>
      </c>
      <c r="H21" s="13">
        <f>H26+H31+H36+H41+H47+H57+H62+H67</f>
        <v>109087</v>
      </c>
      <c r="I21" s="13">
        <f>I26+I31+I36+I41+I47+I57+I62+I67</f>
        <v>109087</v>
      </c>
      <c r="J21" s="13">
        <f>J26+J31+J36+J41+J47+J57+J62+J67</f>
        <v>109087</v>
      </c>
      <c r="K21" s="22">
        <f>SUM(E21:J21)</f>
        <v>658189.4</v>
      </c>
    </row>
    <row r="22" spans="1:11" ht="12.75">
      <c r="A22" s="32"/>
      <c r="B22" s="51"/>
      <c r="C22" s="51"/>
      <c r="D22" s="1" t="s">
        <v>10</v>
      </c>
      <c r="E22" s="21">
        <f>E27+E32+E37+E42+E48+E53+E58+E63+E68</f>
        <v>59428.579000000005</v>
      </c>
      <c r="F22" s="13">
        <f>F27+F32+F37+F42+F48+F53+F58+F63+F68+F73</f>
        <v>69084.49999999999</v>
      </c>
      <c r="G22" s="13">
        <f>G27+G32+G37+G42+G48+G53+G58+G63+G68</f>
        <v>55379.31</v>
      </c>
      <c r="H22" s="13">
        <f>H27+H32+H37+H42+H48+H53+H58+H63+H68</f>
        <v>50670.64</v>
      </c>
      <c r="I22" s="13">
        <f>I27+I32+I37+I42+I48+I53+I58+I63+I68</f>
        <v>50670.64</v>
      </c>
      <c r="J22" s="13">
        <f>J27+J32+J37+J42+J48+J53+J58+J63+J68</f>
        <v>50670.64</v>
      </c>
      <c r="K22" s="22">
        <f>SUM(E22:J22)</f>
        <v>335904.309</v>
      </c>
    </row>
    <row r="23" spans="1:11" ht="38.25">
      <c r="A23" s="33"/>
      <c r="B23" s="52"/>
      <c r="C23" s="52"/>
      <c r="D23" s="2" t="s">
        <v>11</v>
      </c>
      <c r="E23" s="20">
        <f>E28+E33+E38+E43+E49</f>
        <v>0</v>
      </c>
      <c r="F23" s="12"/>
      <c r="G23" s="12"/>
      <c r="H23" s="12"/>
      <c r="I23" s="12"/>
      <c r="J23" s="12"/>
      <c r="K23" s="25">
        <f>SUM(E23:G23)</f>
        <v>0</v>
      </c>
    </row>
    <row r="24" spans="1:11" ht="12.75" customHeight="1">
      <c r="A24" s="53" t="s">
        <v>15</v>
      </c>
      <c r="B24" s="46" t="s">
        <v>16</v>
      </c>
      <c r="C24" s="46" t="s">
        <v>17</v>
      </c>
      <c r="D24" s="5" t="s">
        <v>7</v>
      </c>
      <c r="E24" s="18">
        <f aca="true" t="shared" si="4" ref="E24:J24">E25+E26+E27+E28</f>
        <v>48516.975000000006</v>
      </c>
      <c r="F24" s="11">
        <f t="shared" si="4"/>
        <v>50099.399999999994</v>
      </c>
      <c r="G24" s="11">
        <f t="shared" si="4"/>
        <v>46443.11</v>
      </c>
      <c r="H24" s="11">
        <f t="shared" si="4"/>
        <v>42837.7</v>
      </c>
      <c r="I24" s="11">
        <f t="shared" si="4"/>
        <v>42837.7</v>
      </c>
      <c r="J24" s="11">
        <f t="shared" si="4"/>
        <v>42837.7</v>
      </c>
      <c r="K24" s="22">
        <f>SUM(E24:J24)</f>
        <v>273572.585</v>
      </c>
    </row>
    <row r="25" spans="1:11" ht="25.5">
      <c r="A25" s="54"/>
      <c r="B25" s="47"/>
      <c r="C25" s="47"/>
      <c r="D25" s="1" t="s">
        <v>8</v>
      </c>
      <c r="E25" s="20"/>
      <c r="F25" s="12"/>
      <c r="G25" s="12"/>
      <c r="H25" s="12"/>
      <c r="I25" s="12"/>
      <c r="J25" s="12"/>
      <c r="K25" s="22">
        <f>SUM(E25:J25)</f>
        <v>0</v>
      </c>
    </row>
    <row r="26" spans="1:11" ht="12.75">
      <c r="A26" s="54"/>
      <c r="B26" s="47"/>
      <c r="C26" s="47"/>
      <c r="D26" s="1" t="s">
        <v>9</v>
      </c>
      <c r="E26" s="20">
        <v>29533.7</v>
      </c>
      <c r="F26" s="12">
        <v>26869.1</v>
      </c>
      <c r="G26" s="12">
        <v>27316.6</v>
      </c>
      <c r="H26" s="12">
        <v>27388.6</v>
      </c>
      <c r="I26" s="12">
        <v>27388.6</v>
      </c>
      <c r="J26" s="12">
        <v>27388.6</v>
      </c>
      <c r="K26" s="22">
        <f>SUM(E26:J26)</f>
        <v>165885.2</v>
      </c>
    </row>
    <row r="27" spans="1:11" ht="12.75">
      <c r="A27" s="54"/>
      <c r="B27" s="47"/>
      <c r="C27" s="47"/>
      <c r="D27" s="1" t="s">
        <v>10</v>
      </c>
      <c r="E27" s="20">
        <v>18983.275</v>
      </c>
      <c r="F27" s="12">
        <v>23230.3</v>
      </c>
      <c r="G27" s="12">
        <v>19126.51</v>
      </c>
      <c r="H27" s="12">
        <v>15449.1</v>
      </c>
      <c r="I27" s="12">
        <v>15449.1</v>
      </c>
      <c r="J27" s="12">
        <v>15449.1</v>
      </c>
      <c r="K27" s="22">
        <f>SUM(E27:J27)</f>
        <v>107687.38500000001</v>
      </c>
    </row>
    <row r="28" spans="1:11" ht="38.25">
      <c r="A28" s="55"/>
      <c r="B28" s="48"/>
      <c r="C28" s="48"/>
      <c r="D28" s="2" t="s">
        <v>11</v>
      </c>
      <c r="E28" s="20"/>
      <c r="F28" s="12"/>
      <c r="G28" s="12"/>
      <c r="H28" s="12"/>
      <c r="I28" s="12"/>
      <c r="J28" s="12"/>
      <c r="K28" s="25">
        <f>SUM(E28:G28)</f>
        <v>0</v>
      </c>
    </row>
    <row r="29" spans="1:11" ht="12.75" customHeight="1">
      <c r="A29" s="53" t="s">
        <v>18</v>
      </c>
      <c r="B29" s="46" t="s">
        <v>16</v>
      </c>
      <c r="C29" s="46" t="s">
        <v>19</v>
      </c>
      <c r="D29" s="5" t="s">
        <v>7</v>
      </c>
      <c r="E29" s="18">
        <f aca="true" t="shared" si="5" ref="E29:J29">E30+E31+E32+E33</f>
        <v>102586.439</v>
      </c>
      <c r="F29" s="11">
        <f t="shared" si="5"/>
        <v>104983.29999999999</v>
      </c>
      <c r="G29" s="11">
        <f t="shared" si="5"/>
        <v>96634.1</v>
      </c>
      <c r="H29" s="11">
        <f t="shared" si="5"/>
        <v>95648.74</v>
      </c>
      <c r="I29" s="11">
        <f t="shared" si="5"/>
        <v>95648.74</v>
      </c>
      <c r="J29" s="11">
        <f t="shared" si="5"/>
        <v>95648.74</v>
      </c>
      <c r="K29" s="22">
        <f>SUM(E29:J29)</f>
        <v>591150.059</v>
      </c>
    </row>
    <row r="30" spans="1:11" ht="25.5">
      <c r="A30" s="54"/>
      <c r="B30" s="47"/>
      <c r="C30" s="47"/>
      <c r="D30" s="1" t="s">
        <v>8</v>
      </c>
      <c r="E30" s="20"/>
      <c r="F30" s="12"/>
      <c r="G30" s="12"/>
      <c r="H30" s="12"/>
      <c r="I30" s="12"/>
      <c r="J30" s="12"/>
      <c r="K30" s="22">
        <f>SUM(E30:J30)</f>
        <v>0</v>
      </c>
    </row>
    <row r="31" spans="1:11" ht="12.75">
      <c r="A31" s="54"/>
      <c r="B31" s="47"/>
      <c r="C31" s="47"/>
      <c r="D31" s="1" t="s">
        <v>9</v>
      </c>
      <c r="E31" s="20">
        <v>78308.4</v>
      </c>
      <c r="F31" s="12">
        <v>73622.7</v>
      </c>
      <c r="G31" s="12">
        <v>74045</v>
      </c>
      <c r="H31" s="12">
        <v>74119.5</v>
      </c>
      <c r="I31" s="12">
        <v>74119.5</v>
      </c>
      <c r="J31" s="12">
        <v>74119.5</v>
      </c>
      <c r="K31" s="22">
        <f>SUM(E31:J31)</f>
        <v>448334.6</v>
      </c>
    </row>
    <row r="32" spans="1:11" ht="12.75">
      <c r="A32" s="54"/>
      <c r="B32" s="47"/>
      <c r="C32" s="47"/>
      <c r="D32" s="1" t="s">
        <v>10</v>
      </c>
      <c r="E32" s="20">
        <v>24278.039</v>
      </c>
      <c r="F32" s="12">
        <v>31360.6</v>
      </c>
      <c r="G32" s="12">
        <v>22589.1</v>
      </c>
      <c r="H32" s="12">
        <v>21529.24</v>
      </c>
      <c r="I32" s="12">
        <v>21529.24</v>
      </c>
      <c r="J32" s="12">
        <v>21529.24</v>
      </c>
      <c r="K32" s="22">
        <f>SUM(E32:J32)</f>
        <v>142815.459</v>
      </c>
    </row>
    <row r="33" spans="1:11" ht="38.25">
      <c r="A33" s="55"/>
      <c r="B33" s="48"/>
      <c r="C33" s="48"/>
      <c r="D33" s="2" t="s">
        <v>11</v>
      </c>
      <c r="E33" s="20"/>
      <c r="F33" s="12"/>
      <c r="G33" s="12"/>
      <c r="H33" s="12"/>
      <c r="I33" s="12"/>
      <c r="J33" s="12"/>
      <c r="K33" s="25">
        <f>SUM(E33:G33)</f>
        <v>0</v>
      </c>
    </row>
    <row r="34" spans="1:11" ht="12.75" customHeight="1">
      <c r="A34" s="53" t="s">
        <v>20</v>
      </c>
      <c r="B34" s="46" t="s">
        <v>16</v>
      </c>
      <c r="C34" s="46" t="s">
        <v>21</v>
      </c>
      <c r="D34" s="5" t="s">
        <v>7</v>
      </c>
      <c r="E34" s="18">
        <f aca="true" t="shared" si="6" ref="E34:J34">E35+E36+E37+E38</f>
        <v>6162.1</v>
      </c>
      <c r="F34" s="11">
        <f t="shared" si="6"/>
        <v>6169.6</v>
      </c>
      <c r="G34" s="11">
        <f t="shared" si="6"/>
        <v>6312.3</v>
      </c>
      <c r="H34" s="11">
        <f t="shared" si="6"/>
        <v>6354.8</v>
      </c>
      <c r="I34" s="11">
        <f t="shared" si="6"/>
        <v>6354.8</v>
      </c>
      <c r="J34" s="11">
        <f t="shared" si="6"/>
        <v>6354.8</v>
      </c>
      <c r="K34" s="22">
        <f>SUM(E34:J34)</f>
        <v>37708.4</v>
      </c>
    </row>
    <row r="35" spans="1:11" ht="25.5">
      <c r="A35" s="54"/>
      <c r="B35" s="47"/>
      <c r="C35" s="47"/>
      <c r="D35" s="1" t="s">
        <v>8</v>
      </c>
      <c r="E35" s="20"/>
      <c r="F35" s="12"/>
      <c r="G35" s="12"/>
      <c r="H35" s="12"/>
      <c r="I35" s="12"/>
      <c r="J35" s="12"/>
      <c r="K35" s="22">
        <f>SUM(E35:J35)</f>
        <v>0</v>
      </c>
    </row>
    <row r="36" spans="1:11" ht="12.75">
      <c r="A36" s="54"/>
      <c r="B36" s="47"/>
      <c r="C36" s="47"/>
      <c r="D36" s="1" t="s">
        <v>9</v>
      </c>
      <c r="E36" s="20">
        <v>2037.5</v>
      </c>
      <c r="F36" s="12">
        <v>2003</v>
      </c>
      <c r="G36" s="12">
        <v>1825.7</v>
      </c>
      <c r="H36" s="12">
        <v>2163</v>
      </c>
      <c r="I36" s="12">
        <v>2163</v>
      </c>
      <c r="J36" s="12">
        <v>2163</v>
      </c>
      <c r="K36" s="22">
        <f>SUM(E36:J36)</f>
        <v>12355.2</v>
      </c>
    </row>
    <row r="37" spans="1:11" ht="12.75">
      <c r="A37" s="54"/>
      <c r="B37" s="47"/>
      <c r="C37" s="47"/>
      <c r="D37" s="1" t="s">
        <v>10</v>
      </c>
      <c r="E37" s="20">
        <v>4124.6</v>
      </c>
      <c r="F37" s="12">
        <v>4166.6</v>
      </c>
      <c r="G37" s="12">
        <v>4486.6</v>
      </c>
      <c r="H37" s="12">
        <v>4191.8</v>
      </c>
      <c r="I37" s="12">
        <v>4191.8</v>
      </c>
      <c r="J37" s="12">
        <v>4191.8</v>
      </c>
      <c r="K37" s="22">
        <f>SUM(E37:J37)</f>
        <v>25353.2</v>
      </c>
    </row>
    <row r="38" spans="1:11" ht="38.25">
      <c r="A38" s="55"/>
      <c r="B38" s="48"/>
      <c r="C38" s="48"/>
      <c r="D38" s="2" t="s">
        <v>11</v>
      </c>
      <c r="E38" s="20"/>
      <c r="F38" s="12"/>
      <c r="G38" s="12"/>
      <c r="H38" s="12"/>
      <c r="I38" s="12"/>
      <c r="J38" s="12"/>
      <c r="K38" s="25">
        <f>SUM(E38:G38)</f>
        <v>0</v>
      </c>
    </row>
    <row r="39" spans="1:11" ht="12.75" customHeight="1">
      <c r="A39" s="53" t="s">
        <v>22</v>
      </c>
      <c r="B39" s="46" t="s">
        <v>16</v>
      </c>
      <c r="C39" s="46" t="s">
        <v>23</v>
      </c>
      <c r="D39" s="5" t="s">
        <v>7</v>
      </c>
      <c r="E39" s="18">
        <f aca="true" t="shared" si="7" ref="E39:J39">E40+E41+E42+E43</f>
        <v>8337.565</v>
      </c>
      <c r="F39" s="11">
        <f t="shared" si="7"/>
        <v>8567.4</v>
      </c>
      <c r="G39" s="11">
        <f t="shared" si="7"/>
        <v>8478.8</v>
      </c>
      <c r="H39" s="11">
        <f t="shared" si="7"/>
        <v>8524.2</v>
      </c>
      <c r="I39" s="11">
        <f t="shared" si="7"/>
        <v>8524.2</v>
      </c>
      <c r="J39" s="11">
        <f t="shared" si="7"/>
        <v>8524.2</v>
      </c>
      <c r="K39" s="22">
        <f>SUM(E39:J39)</f>
        <v>50956.36499999999</v>
      </c>
    </row>
    <row r="40" spans="1:11" ht="25.5">
      <c r="A40" s="54"/>
      <c r="B40" s="47"/>
      <c r="C40" s="47"/>
      <c r="D40" s="1" t="s">
        <v>8</v>
      </c>
      <c r="E40" s="20"/>
      <c r="F40" s="12"/>
      <c r="G40" s="12"/>
      <c r="H40" s="12"/>
      <c r="I40" s="12"/>
      <c r="J40" s="12"/>
      <c r="K40" s="22">
        <f>SUM(E40:J40)</f>
        <v>0</v>
      </c>
    </row>
    <row r="41" spans="1:11" ht="12.75">
      <c r="A41" s="54"/>
      <c r="B41" s="47"/>
      <c r="C41" s="47"/>
      <c r="D41" s="1" t="s">
        <v>9</v>
      </c>
      <c r="E41" s="20">
        <v>2128.6</v>
      </c>
      <c r="F41" s="12">
        <v>2755.5</v>
      </c>
      <c r="G41" s="12">
        <v>2891</v>
      </c>
      <c r="H41" s="12">
        <v>2916.5</v>
      </c>
      <c r="I41" s="12">
        <v>2916.5</v>
      </c>
      <c r="J41" s="12">
        <v>2916.5</v>
      </c>
      <c r="K41" s="22">
        <f>SUM(E41:J41)</f>
        <v>16524.6</v>
      </c>
    </row>
    <row r="42" spans="1:11" ht="12.75">
      <c r="A42" s="54"/>
      <c r="B42" s="47"/>
      <c r="C42" s="47"/>
      <c r="D42" s="1" t="s">
        <v>10</v>
      </c>
      <c r="E42" s="25">
        <v>6208.965</v>
      </c>
      <c r="F42" s="14">
        <v>5811.9</v>
      </c>
      <c r="G42" s="14">
        <v>5587.8</v>
      </c>
      <c r="H42" s="14">
        <v>5607.7</v>
      </c>
      <c r="I42" s="14">
        <v>5607.7</v>
      </c>
      <c r="J42" s="14">
        <v>5607.7</v>
      </c>
      <c r="K42" s="22">
        <f>SUM(E42:J42)</f>
        <v>34431.765</v>
      </c>
    </row>
    <row r="43" spans="1:11" ht="38.25">
      <c r="A43" s="55"/>
      <c r="B43" s="48"/>
      <c r="C43" s="48"/>
      <c r="D43" s="2" t="s">
        <v>11</v>
      </c>
      <c r="E43" s="20"/>
      <c r="F43" s="12"/>
      <c r="G43" s="12"/>
      <c r="H43" s="12"/>
      <c r="I43" s="12"/>
      <c r="J43" s="12"/>
      <c r="K43" s="25">
        <f>SUM(E43:G43)</f>
        <v>0</v>
      </c>
    </row>
    <row r="44" spans="1:11" ht="12.75">
      <c r="A44" s="4"/>
      <c r="B44" s="3"/>
      <c r="C44" s="3"/>
      <c r="D44" s="2"/>
      <c r="E44" s="20"/>
      <c r="F44" s="12"/>
      <c r="G44" s="12"/>
      <c r="H44" s="12"/>
      <c r="I44" s="12"/>
      <c r="J44" s="12"/>
      <c r="K44" s="25">
        <f>SUM(E44:G44)</f>
        <v>0</v>
      </c>
    </row>
    <row r="45" spans="1:11" ht="12.75" customHeight="1">
      <c r="A45" s="53" t="s">
        <v>24</v>
      </c>
      <c r="B45" s="46" t="s">
        <v>16</v>
      </c>
      <c r="C45" s="46" t="s">
        <v>50</v>
      </c>
      <c r="D45" s="5" t="s">
        <v>7</v>
      </c>
      <c r="E45" s="18">
        <f aca="true" t="shared" si="8" ref="E45:J45">E46+E47+E48+E49</f>
        <v>5817.3</v>
      </c>
      <c r="F45" s="11">
        <f t="shared" si="8"/>
        <v>6216.3</v>
      </c>
      <c r="G45" s="11">
        <f t="shared" si="8"/>
        <v>6248.2</v>
      </c>
      <c r="H45" s="11">
        <f t="shared" si="8"/>
        <v>6253.2</v>
      </c>
      <c r="I45" s="11">
        <f t="shared" si="8"/>
        <v>6253.2</v>
      </c>
      <c r="J45" s="11">
        <f t="shared" si="8"/>
        <v>6253.2</v>
      </c>
      <c r="K45" s="22">
        <f>SUM(E45:J45)</f>
        <v>37041.4</v>
      </c>
    </row>
    <row r="46" spans="1:11" ht="25.5">
      <c r="A46" s="54"/>
      <c r="B46" s="47"/>
      <c r="C46" s="47"/>
      <c r="D46" s="1" t="s">
        <v>8</v>
      </c>
      <c r="E46" s="20"/>
      <c r="F46" s="12"/>
      <c r="G46" s="12"/>
      <c r="H46" s="12"/>
      <c r="I46" s="12"/>
      <c r="J46" s="12"/>
      <c r="K46" s="22">
        <f>SUM(E46:J46)</f>
        <v>0</v>
      </c>
    </row>
    <row r="47" spans="1:11" ht="12.75">
      <c r="A47" s="54"/>
      <c r="B47" s="47"/>
      <c r="C47" s="47"/>
      <c r="D47" s="1" t="s">
        <v>9</v>
      </c>
      <c r="E47" s="20"/>
      <c r="F47" s="12">
        <v>2225.9</v>
      </c>
      <c r="G47" s="12">
        <v>2676.1</v>
      </c>
      <c r="H47" s="12">
        <v>2378</v>
      </c>
      <c r="I47" s="12">
        <v>2378</v>
      </c>
      <c r="J47" s="12">
        <v>2378</v>
      </c>
      <c r="K47" s="22">
        <f>SUM(E47:J47)</f>
        <v>12036</v>
      </c>
    </row>
    <row r="48" spans="1:11" ht="12.75">
      <c r="A48" s="54"/>
      <c r="B48" s="47"/>
      <c r="C48" s="47"/>
      <c r="D48" s="1" t="s">
        <v>10</v>
      </c>
      <c r="E48" s="20">
        <v>5817.3</v>
      </c>
      <c r="F48" s="12">
        <v>3990.4</v>
      </c>
      <c r="G48" s="12">
        <v>3572.1</v>
      </c>
      <c r="H48" s="12">
        <v>3875.2</v>
      </c>
      <c r="I48" s="12">
        <v>3875.2</v>
      </c>
      <c r="J48" s="12">
        <v>3875.2</v>
      </c>
      <c r="K48" s="22">
        <f>SUM(E48:J48)</f>
        <v>25005.4</v>
      </c>
    </row>
    <row r="49" spans="1:11" ht="38.25">
      <c r="A49" s="55"/>
      <c r="B49" s="48"/>
      <c r="C49" s="48"/>
      <c r="D49" s="2" t="s">
        <v>11</v>
      </c>
      <c r="E49" s="20"/>
      <c r="F49" s="12"/>
      <c r="G49" s="12"/>
      <c r="H49" s="12"/>
      <c r="I49" s="12"/>
      <c r="J49" s="12"/>
      <c r="K49" s="25">
        <f>SUM(E49:G49)</f>
        <v>0</v>
      </c>
    </row>
    <row r="50" spans="1:11" ht="12.75" customHeight="1">
      <c r="A50" s="53" t="s">
        <v>54</v>
      </c>
      <c r="B50" s="46" t="s">
        <v>16</v>
      </c>
      <c r="C50" s="56" t="s">
        <v>56</v>
      </c>
      <c r="D50" s="5" t="s">
        <v>7</v>
      </c>
      <c r="E50" s="18">
        <f aca="true" t="shared" si="9" ref="E50:J50">E51+E52+E53+E54</f>
        <v>6062.3</v>
      </c>
      <c r="F50" s="11">
        <f t="shared" si="9"/>
        <v>6015.2</v>
      </c>
      <c r="G50" s="11">
        <f t="shared" si="9"/>
        <v>6015.2</v>
      </c>
      <c r="H50" s="11">
        <f t="shared" si="9"/>
        <v>6015.2</v>
      </c>
      <c r="I50" s="11">
        <f t="shared" si="9"/>
        <v>6015.2</v>
      </c>
      <c r="J50" s="11">
        <f t="shared" si="9"/>
        <v>6015.2</v>
      </c>
      <c r="K50" s="22">
        <f>SUM(E50:J50)</f>
        <v>36138.3</v>
      </c>
    </row>
    <row r="51" spans="1:11" ht="25.5">
      <c r="A51" s="54"/>
      <c r="B51" s="47"/>
      <c r="C51" s="57"/>
      <c r="D51" s="1" t="s">
        <v>8</v>
      </c>
      <c r="E51" s="20">
        <v>6062.3</v>
      </c>
      <c r="F51" s="12">
        <v>6015.2</v>
      </c>
      <c r="G51" s="12">
        <v>6015.2</v>
      </c>
      <c r="H51" s="12">
        <v>6015.2</v>
      </c>
      <c r="I51" s="12">
        <v>6015.2</v>
      </c>
      <c r="J51" s="12">
        <v>6015.2</v>
      </c>
      <c r="K51" s="22">
        <f>SUM(E51:J51)</f>
        <v>36138.3</v>
      </c>
    </row>
    <row r="52" spans="1:11" ht="12.75">
      <c r="A52" s="54"/>
      <c r="B52" s="47"/>
      <c r="C52" s="57"/>
      <c r="D52" s="1" t="s">
        <v>9</v>
      </c>
      <c r="E52" s="20"/>
      <c r="F52" s="12"/>
      <c r="G52" s="12"/>
      <c r="H52" s="12"/>
      <c r="I52" s="12"/>
      <c r="J52" s="12"/>
      <c r="K52" s="22">
        <f>SUM(E52:J52)</f>
        <v>0</v>
      </c>
    </row>
    <row r="53" spans="1:11" ht="12.75">
      <c r="A53" s="54"/>
      <c r="B53" s="47"/>
      <c r="C53" s="57"/>
      <c r="D53" s="1" t="s">
        <v>10</v>
      </c>
      <c r="E53" s="20"/>
      <c r="F53" s="12"/>
      <c r="G53" s="12"/>
      <c r="H53" s="12"/>
      <c r="I53" s="12"/>
      <c r="J53" s="12"/>
      <c r="K53" s="22">
        <f>SUM(E53:J53)</f>
        <v>0</v>
      </c>
    </row>
    <row r="54" spans="1:11" ht="38.25">
      <c r="A54" s="55"/>
      <c r="B54" s="48"/>
      <c r="C54" s="58"/>
      <c r="D54" s="2" t="s">
        <v>11</v>
      </c>
      <c r="E54" s="20"/>
      <c r="F54" s="12"/>
      <c r="G54" s="12"/>
      <c r="H54" s="12"/>
      <c r="I54" s="12"/>
      <c r="J54" s="12"/>
      <c r="K54" s="25">
        <f>SUM(E54:G54)</f>
        <v>0</v>
      </c>
    </row>
    <row r="55" spans="1:11" ht="12.75" customHeight="1">
      <c r="A55" s="53" t="s">
        <v>55</v>
      </c>
      <c r="B55" s="46" t="s">
        <v>16</v>
      </c>
      <c r="C55" s="49" t="s">
        <v>57</v>
      </c>
      <c r="D55" s="5" t="s">
        <v>7</v>
      </c>
      <c r="E55" s="18">
        <f aca="true" t="shared" si="10" ref="E55:J55">E56+E57+E58+E59</f>
        <v>1637.4</v>
      </c>
      <c r="F55" s="11">
        <f t="shared" si="10"/>
        <v>1711.2</v>
      </c>
      <c r="G55" s="11">
        <f t="shared" si="10"/>
        <v>1711.2</v>
      </c>
      <c r="H55" s="11">
        <f t="shared" si="10"/>
        <v>1751.9</v>
      </c>
      <c r="I55" s="11">
        <f t="shared" si="10"/>
        <v>1751.9</v>
      </c>
      <c r="J55" s="11">
        <f t="shared" si="10"/>
        <v>1751.9</v>
      </c>
      <c r="K55" s="22">
        <f>SUM(E55:J55)</f>
        <v>10315.5</v>
      </c>
    </row>
    <row r="56" spans="1:11" ht="25.5">
      <c r="A56" s="54"/>
      <c r="B56" s="47"/>
      <c r="C56" s="47"/>
      <c r="D56" s="1" t="s">
        <v>8</v>
      </c>
      <c r="E56" s="20">
        <v>1523.7</v>
      </c>
      <c r="F56" s="12">
        <v>1592.2</v>
      </c>
      <c r="G56" s="12">
        <v>1592.2</v>
      </c>
      <c r="H56" s="12">
        <v>1612.9</v>
      </c>
      <c r="I56" s="12">
        <v>1612.9</v>
      </c>
      <c r="J56" s="12">
        <v>1612.9</v>
      </c>
      <c r="K56" s="22">
        <f>SUM(E56:J56)</f>
        <v>9546.8</v>
      </c>
    </row>
    <row r="57" spans="1:11" ht="12.75">
      <c r="A57" s="54"/>
      <c r="B57" s="47"/>
      <c r="C57" s="47"/>
      <c r="D57" s="1" t="s">
        <v>9</v>
      </c>
      <c r="E57" s="20">
        <v>97.3</v>
      </c>
      <c r="F57" s="12">
        <v>101.8</v>
      </c>
      <c r="G57" s="12">
        <v>101.8</v>
      </c>
      <c r="H57" s="12">
        <v>121.4</v>
      </c>
      <c r="I57" s="12">
        <v>121.4</v>
      </c>
      <c r="J57" s="12">
        <v>121.4</v>
      </c>
      <c r="K57" s="22">
        <f>SUM(E57:J57)</f>
        <v>665.0999999999999</v>
      </c>
    </row>
    <row r="58" spans="1:11" ht="12.75">
      <c r="A58" s="54"/>
      <c r="B58" s="47"/>
      <c r="C58" s="47"/>
      <c r="D58" s="1" t="s">
        <v>10</v>
      </c>
      <c r="E58" s="20">
        <v>16.4</v>
      </c>
      <c r="F58" s="12">
        <v>17.2</v>
      </c>
      <c r="G58" s="12">
        <v>17.2</v>
      </c>
      <c r="H58" s="12">
        <v>17.6</v>
      </c>
      <c r="I58" s="12">
        <v>17.6</v>
      </c>
      <c r="J58" s="12">
        <v>17.6</v>
      </c>
      <c r="K58" s="22">
        <f>SUM(E58:J58)</f>
        <v>103.6</v>
      </c>
    </row>
    <row r="59" spans="1:11" ht="38.25">
      <c r="A59" s="55"/>
      <c r="B59" s="48"/>
      <c r="C59" s="48"/>
      <c r="D59" s="2" t="s">
        <v>11</v>
      </c>
      <c r="E59" s="20"/>
      <c r="F59" s="12"/>
      <c r="G59" s="12"/>
      <c r="H59" s="12"/>
      <c r="I59" s="12"/>
      <c r="J59" s="12"/>
      <c r="K59" s="25">
        <f>SUM(E59:G59)</f>
        <v>0</v>
      </c>
    </row>
    <row r="60" spans="1:11" ht="12.75" customHeight="1">
      <c r="A60" s="53" t="s">
        <v>62</v>
      </c>
      <c r="B60" s="46" t="s">
        <v>16</v>
      </c>
      <c r="C60" s="49" t="s">
        <v>63</v>
      </c>
      <c r="D60" s="5" t="s">
        <v>7</v>
      </c>
      <c r="E60" s="18">
        <f aca="true" t="shared" si="11" ref="E60:J60">E61+E62+E63+E64</f>
        <v>365</v>
      </c>
      <c r="F60" s="11">
        <f t="shared" si="11"/>
        <v>0</v>
      </c>
      <c r="G60" s="11">
        <f t="shared" si="11"/>
        <v>0</v>
      </c>
      <c r="H60" s="11">
        <f t="shared" si="11"/>
        <v>0</v>
      </c>
      <c r="I60" s="11">
        <f t="shared" si="11"/>
        <v>0</v>
      </c>
      <c r="J60" s="11">
        <f t="shared" si="11"/>
        <v>0</v>
      </c>
      <c r="K60" s="22">
        <f>SUM(E60:J60)</f>
        <v>365</v>
      </c>
    </row>
    <row r="61" spans="1:11" ht="25.5">
      <c r="A61" s="54"/>
      <c r="B61" s="47"/>
      <c r="C61" s="47"/>
      <c r="D61" s="1" t="s">
        <v>8</v>
      </c>
      <c r="E61" s="20"/>
      <c r="F61" s="12"/>
      <c r="G61" s="12"/>
      <c r="H61" s="12"/>
      <c r="I61" s="12"/>
      <c r="J61" s="12"/>
      <c r="K61" s="22">
        <f>SUM(E61:J61)</f>
        <v>0</v>
      </c>
    </row>
    <row r="62" spans="1:11" ht="12.75">
      <c r="A62" s="54"/>
      <c r="B62" s="47"/>
      <c r="C62" s="47"/>
      <c r="D62" s="1" t="s">
        <v>9</v>
      </c>
      <c r="E62" s="20">
        <v>365</v>
      </c>
      <c r="F62" s="12"/>
      <c r="G62" s="12"/>
      <c r="H62" s="12"/>
      <c r="I62" s="12"/>
      <c r="J62" s="12"/>
      <c r="K62" s="22">
        <f>SUM(E62:J62)</f>
        <v>365</v>
      </c>
    </row>
    <row r="63" spans="1:11" ht="12.75">
      <c r="A63" s="54"/>
      <c r="B63" s="47"/>
      <c r="C63" s="47"/>
      <c r="D63" s="1" t="s">
        <v>10</v>
      </c>
      <c r="E63" s="20"/>
      <c r="F63" s="12"/>
      <c r="G63" s="12"/>
      <c r="H63" s="12"/>
      <c r="I63" s="12"/>
      <c r="J63" s="12"/>
      <c r="K63" s="22">
        <f>SUM(E63:J63)</f>
        <v>0</v>
      </c>
    </row>
    <row r="64" spans="1:11" ht="38.25">
      <c r="A64" s="55"/>
      <c r="B64" s="48"/>
      <c r="C64" s="48"/>
      <c r="D64" s="2" t="s">
        <v>11</v>
      </c>
      <c r="E64" s="20"/>
      <c r="F64" s="12"/>
      <c r="G64" s="12"/>
      <c r="H64" s="12"/>
      <c r="I64" s="12"/>
      <c r="J64" s="12"/>
      <c r="K64" s="25">
        <f>SUM(E64:G64)</f>
        <v>0</v>
      </c>
    </row>
    <row r="65" spans="1:11" ht="12.75">
      <c r="A65" s="53" t="s">
        <v>64</v>
      </c>
      <c r="B65" s="46" t="s">
        <v>16</v>
      </c>
      <c r="C65" s="59" t="s">
        <v>72</v>
      </c>
      <c r="D65" s="5" t="s">
        <v>7</v>
      </c>
      <c r="E65" s="22">
        <f aca="true" t="shared" si="12" ref="E65:J65">E66+E67+E68+E69</f>
        <v>8.9</v>
      </c>
      <c r="F65" s="11">
        <f t="shared" si="12"/>
        <v>14.8</v>
      </c>
      <c r="G65" s="11">
        <f t="shared" si="12"/>
        <v>0</v>
      </c>
      <c r="H65" s="11">
        <f t="shared" si="12"/>
        <v>0</v>
      </c>
      <c r="I65" s="11">
        <f t="shared" si="12"/>
        <v>0</v>
      </c>
      <c r="J65" s="11">
        <f t="shared" si="12"/>
        <v>0</v>
      </c>
      <c r="K65" s="22">
        <f>SUM(E65:J65)</f>
        <v>23.700000000000003</v>
      </c>
    </row>
    <row r="66" spans="1:11" ht="25.5">
      <c r="A66" s="54"/>
      <c r="B66" s="47"/>
      <c r="C66" s="60"/>
      <c r="D66" s="1" t="s">
        <v>8</v>
      </c>
      <c r="E66" s="28"/>
      <c r="F66" s="14"/>
      <c r="G66" s="14"/>
      <c r="H66" s="14"/>
      <c r="I66" s="14"/>
      <c r="J66" s="14"/>
      <c r="K66" s="22">
        <f>SUM(E66:J66)</f>
        <v>0</v>
      </c>
    </row>
    <row r="67" spans="1:11" ht="12.75">
      <c r="A67" s="54"/>
      <c r="B67" s="47"/>
      <c r="C67" s="60"/>
      <c r="D67" s="1" t="s">
        <v>9</v>
      </c>
      <c r="E67" s="28">
        <v>8.9</v>
      </c>
      <c r="F67" s="14">
        <v>14.8</v>
      </c>
      <c r="G67" s="14"/>
      <c r="H67" s="14"/>
      <c r="I67" s="14"/>
      <c r="J67" s="14"/>
      <c r="K67" s="22">
        <f>SUM(E67:J67)</f>
        <v>23.700000000000003</v>
      </c>
    </row>
    <row r="68" spans="1:11" ht="12.75">
      <c r="A68" s="54"/>
      <c r="B68" s="47"/>
      <c r="C68" s="60"/>
      <c r="D68" s="1" t="s">
        <v>10</v>
      </c>
      <c r="E68" s="28"/>
      <c r="F68" s="14"/>
      <c r="G68" s="14"/>
      <c r="H68" s="14"/>
      <c r="I68" s="14"/>
      <c r="J68" s="14"/>
      <c r="K68" s="25"/>
    </row>
    <row r="69" spans="1:11" ht="38.25">
      <c r="A69" s="55"/>
      <c r="B69" s="48"/>
      <c r="C69" s="61"/>
      <c r="D69" s="2" t="s">
        <v>11</v>
      </c>
      <c r="E69" s="20"/>
      <c r="F69" s="12"/>
      <c r="G69" s="12"/>
      <c r="H69" s="12"/>
      <c r="I69" s="12"/>
      <c r="J69" s="12"/>
      <c r="K69" s="25">
        <f>SUM(E69:G69)</f>
        <v>0</v>
      </c>
    </row>
    <row r="70" spans="1:11" ht="12.75">
      <c r="A70" s="53" t="s">
        <v>74</v>
      </c>
      <c r="B70" s="46" t="s">
        <v>16</v>
      </c>
      <c r="C70" s="59" t="s">
        <v>75</v>
      </c>
      <c r="D70" s="5" t="s">
        <v>7</v>
      </c>
      <c r="E70" s="22">
        <f aca="true" t="shared" si="13" ref="E70:J70">E71+E72+E73+E74</f>
        <v>0</v>
      </c>
      <c r="F70" s="11">
        <f t="shared" si="13"/>
        <v>2507.5</v>
      </c>
      <c r="G70" s="11">
        <f t="shared" si="13"/>
        <v>0</v>
      </c>
      <c r="H70" s="11">
        <f t="shared" si="13"/>
        <v>0</v>
      </c>
      <c r="I70" s="11">
        <f t="shared" si="13"/>
        <v>0</v>
      </c>
      <c r="J70" s="11">
        <f t="shared" si="13"/>
        <v>0</v>
      </c>
      <c r="K70" s="22">
        <f>SUM(E70:J70)</f>
        <v>2507.5</v>
      </c>
    </row>
    <row r="71" spans="1:11" ht="25.5">
      <c r="A71" s="54"/>
      <c r="B71" s="47"/>
      <c r="C71" s="60"/>
      <c r="D71" s="1" t="s">
        <v>8</v>
      </c>
      <c r="E71" s="28"/>
      <c r="F71" s="14"/>
      <c r="G71" s="14"/>
      <c r="H71" s="14"/>
      <c r="I71" s="14"/>
      <c r="J71" s="14"/>
      <c r="K71" s="22">
        <f>SUM(E71:J71)</f>
        <v>0</v>
      </c>
    </row>
    <row r="72" spans="1:11" ht="12.75">
      <c r="A72" s="54"/>
      <c r="B72" s="47"/>
      <c r="C72" s="60"/>
      <c r="D72" s="1" t="s">
        <v>9</v>
      </c>
      <c r="E72" s="28">
        <v>0</v>
      </c>
      <c r="F72" s="14">
        <v>2000</v>
      </c>
      <c r="G72" s="14"/>
      <c r="H72" s="14"/>
      <c r="I72" s="14"/>
      <c r="J72" s="14"/>
      <c r="K72" s="22">
        <f>SUM(E72:J72)</f>
        <v>2000</v>
      </c>
    </row>
    <row r="73" spans="1:11" ht="12.75">
      <c r="A73" s="54"/>
      <c r="B73" s="47"/>
      <c r="C73" s="60"/>
      <c r="D73" s="1" t="s">
        <v>10</v>
      </c>
      <c r="E73" s="28"/>
      <c r="F73" s="14">
        <v>507.5</v>
      </c>
      <c r="G73" s="14"/>
      <c r="H73" s="14"/>
      <c r="I73" s="14"/>
      <c r="J73" s="14"/>
      <c r="K73" s="28">
        <f>SUM(E73:J73)</f>
        <v>507.5</v>
      </c>
    </row>
    <row r="74" spans="1:11" ht="39" customHeight="1">
      <c r="A74" s="55"/>
      <c r="B74" s="48"/>
      <c r="C74" s="61"/>
      <c r="D74" s="2" t="s">
        <v>11</v>
      </c>
      <c r="E74" s="20"/>
      <c r="F74" s="12"/>
      <c r="G74" s="12"/>
      <c r="H74" s="12"/>
      <c r="I74" s="12"/>
      <c r="J74" s="12"/>
      <c r="K74" s="25">
        <f>SUM(E74:G74)</f>
        <v>0</v>
      </c>
    </row>
    <row r="75" spans="1:11" ht="12.75" customHeight="1">
      <c r="A75" s="31" t="s">
        <v>25</v>
      </c>
      <c r="B75" s="50" t="s">
        <v>13</v>
      </c>
      <c r="C75" s="50" t="s">
        <v>26</v>
      </c>
      <c r="D75" s="5" t="s">
        <v>7</v>
      </c>
      <c r="E75" s="18">
        <f aca="true" t="shared" si="14" ref="E75:J75">E76+E77+E78+E79</f>
        <v>7039.799999999999</v>
      </c>
      <c r="F75" s="11">
        <f t="shared" si="14"/>
        <v>9544.3</v>
      </c>
      <c r="G75" s="11">
        <f t="shared" si="14"/>
        <v>11059.9</v>
      </c>
      <c r="H75" s="11">
        <f t="shared" si="14"/>
        <v>9544.3</v>
      </c>
      <c r="I75" s="11">
        <f t="shared" si="14"/>
        <v>9908.79</v>
      </c>
      <c r="J75" s="11">
        <f t="shared" si="14"/>
        <v>9908.79</v>
      </c>
      <c r="K75" s="22">
        <f aca="true" t="shared" si="15" ref="K75:K89">SUM(E75:J75)</f>
        <v>57005.880000000005</v>
      </c>
    </row>
    <row r="76" spans="1:11" ht="25.5">
      <c r="A76" s="32"/>
      <c r="B76" s="51"/>
      <c r="C76" s="51"/>
      <c r="D76" s="1" t="s">
        <v>8</v>
      </c>
      <c r="E76" s="20">
        <f aca="true" t="shared" si="16" ref="E76:J76">E81+E86+E92+E97+E102</f>
        <v>0</v>
      </c>
      <c r="F76" s="12">
        <f t="shared" si="16"/>
        <v>0</v>
      </c>
      <c r="G76" s="12">
        <f t="shared" si="16"/>
        <v>0</v>
      </c>
      <c r="H76" s="12">
        <f t="shared" si="16"/>
        <v>0</v>
      </c>
      <c r="I76" s="12">
        <f t="shared" si="16"/>
        <v>0</v>
      </c>
      <c r="J76" s="12">
        <f t="shared" si="16"/>
        <v>0</v>
      </c>
      <c r="K76" s="22">
        <f t="shared" si="15"/>
        <v>0</v>
      </c>
    </row>
    <row r="77" spans="1:11" ht="12.75">
      <c r="A77" s="32"/>
      <c r="B77" s="51"/>
      <c r="C77" s="51"/>
      <c r="D77" s="1" t="s">
        <v>9</v>
      </c>
      <c r="E77" s="20">
        <f>E82+E87+E93</f>
        <v>7039.799999999999</v>
      </c>
      <c r="F77" s="12">
        <f aca="true" t="shared" si="17" ref="E77:G78">F82+F87+F93</f>
        <v>9544.3</v>
      </c>
      <c r="G77" s="12">
        <f t="shared" si="17"/>
        <v>11059.9</v>
      </c>
      <c r="H77" s="12">
        <f aca="true" t="shared" si="18" ref="H77:J78">H82+H87+H93</f>
        <v>9544.3</v>
      </c>
      <c r="I77" s="12">
        <f t="shared" si="18"/>
        <v>9908.79</v>
      </c>
      <c r="J77" s="12">
        <f t="shared" si="18"/>
        <v>9908.79</v>
      </c>
      <c r="K77" s="22">
        <f t="shared" si="15"/>
        <v>57005.880000000005</v>
      </c>
    </row>
    <row r="78" spans="1:11" ht="12.75">
      <c r="A78" s="32"/>
      <c r="B78" s="51"/>
      <c r="C78" s="51"/>
      <c r="D78" s="1" t="s">
        <v>10</v>
      </c>
      <c r="E78" s="20">
        <f t="shared" si="17"/>
        <v>0</v>
      </c>
      <c r="F78" s="12">
        <f t="shared" si="17"/>
        <v>0</v>
      </c>
      <c r="G78" s="12">
        <f t="shared" si="17"/>
        <v>0</v>
      </c>
      <c r="H78" s="12">
        <f t="shared" si="18"/>
        <v>0</v>
      </c>
      <c r="I78" s="12">
        <f t="shared" si="18"/>
        <v>0</v>
      </c>
      <c r="J78" s="12">
        <f t="shared" si="18"/>
        <v>0</v>
      </c>
      <c r="K78" s="22">
        <f t="shared" si="15"/>
        <v>0</v>
      </c>
    </row>
    <row r="79" spans="1:11" ht="38.25">
      <c r="A79" s="33"/>
      <c r="B79" s="52"/>
      <c r="C79" s="52"/>
      <c r="D79" s="2" t="s">
        <v>11</v>
      </c>
      <c r="E79" s="20">
        <f aca="true" t="shared" si="19" ref="E79:J79">E84+E89+E95+E100+E105</f>
        <v>0</v>
      </c>
      <c r="F79" s="12">
        <f t="shared" si="19"/>
        <v>0</v>
      </c>
      <c r="G79" s="12">
        <f t="shared" si="19"/>
        <v>0</v>
      </c>
      <c r="H79" s="12">
        <f t="shared" si="19"/>
        <v>0</v>
      </c>
      <c r="I79" s="12">
        <f t="shared" si="19"/>
        <v>0</v>
      </c>
      <c r="J79" s="12">
        <f t="shared" si="19"/>
        <v>0</v>
      </c>
      <c r="K79" s="22">
        <f t="shared" si="15"/>
        <v>0</v>
      </c>
    </row>
    <row r="80" spans="1:11" ht="12.75" customHeight="1">
      <c r="A80" s="53" t="s">
        <v>27</v>
      </c>
      <c r="B80" s="46" t="s">
        <v>16</v>
      </c>
      <c r="C80" s="46" t="s">
        <v>28</v>
      </c>
      <c r="D80" s="5" t="s">
        <v>7</v>
      </c>
      <c r="E80" s="18">
        <f aca="true" t="shared" si="20" ref="E80:J80">E81+E82+E83+E84</f>
        <v>4319.9</v>
      </c>
      <c r="F80" s="11">
        <f t="shared" si="20"/>
        <v>4952</v>
      </c>
      <c r="G80" s="11">
        <f t="shared" si="20"/>
        <v>4952</v>
      </c>
      <c r="H80" s="11">
        <f t="shared" si="20"/>
        <v>4952</v>
      </c>
      <c r="I80" s="11">
        <f t="shared" si="20"/>
        <v>4952</v>
      </c>
      <c r="J80" s="11">
        <f t="shared" si="20"/>
        <v>4952</v>
      </c>
      <c r="K80" s="22">
        <f t="shared" si="15"/>
        <v>29079.9</v>
      </c>
    </row>
    <row r="81" spans="1:11" ht="25.5">
      <c r="A81" s="54"/>
      <c r="B81" s="47"/>
      <c r="C81" s="47"/>
      <c r="D81" s="1" t="s">
        <v>8</v>
      </c>
      <c r="E81" s="20"/>
      <c r="F81" s="12"/>
      <c r="G81" s="12"/>
      <c r="H81" s="12"/>
      <c r="I81" s="12"/>
      <c r="J81" s="12"/>
      <c r="K81" s="22">
        <f t="shared" si="15"/>
        <v>0</v>
      </c>
    </row>
    <row r="82" spans="1:11" ht="12.75">
      <c r="A82" s="54"/>
      <c r="B82" s="47"/>
      <c r="C82" s="47"/>
      <c r="D82" s="1" t="s">
        <v>9</v>
      </c>
      <c r="E82" s="20">
        <v>4319.9</v>
      </c>
      <c r="F82" s="12">
        <v>4952</v>
      </c>
      <c r="G82" s="12">
        <v>4952</v>
      </c>
      <c r="H82" s="12">
        <v>4952</v>
      </c>
      <c r="I82" s="12">
        <v>4952</v>
      </c>
      <c r="J82" s="12">
        <v>4952</v>
      </c>
      <c r="K82" s="22">
        <f t="shared" si="15"/>
        <v>29079.9</v>
      </c>
    </row>
    <row r="83" spans="1:11" ht="12.75">
      <c r="A83" s="54"/>
      <c r="B83" s="47"/>
      <c r="C83" s="47"/>
      <c r="D83" s="1" t="s">
        <v>10</v>
      </c>
      <c r="E83" s="20"/>
      <c r="F83" s="12"/>
      <c r="G83" s="12"/>
      <c r="H83" s="12"/>
      <c r="I83" s="12"/>
      <c r="J83" s="12"/>
      <c r="K83" s="22">
        <f t="shared" si="15"/>
        <v>0</v>
      </c>
    </row>
    <row r="84" spans="1:11" ht="38.25">
      <c r="A84" s="55"/>
      <c r="B84" s="48"/>
      <c r="C84" s="48"/>
      <c r="D84" s="2" t="s">
        <v>11</v>
      </c>
      <c r="E84" s="20"/>
      <c r="F84" s="12"/>
      <c r="G84" s="12"/>
      <c r="H84" s="12"/>
      <c r="I84" s="12"/>
      <c r="J84" s="12"/>
      <c r="K84" s="22">
        <f t="shared" si="15"/>
        <v>0</v>
      </c>
    </row>
    <row r="85" spans="1:11" ht="12.75" customHeight="1">
      <c r="A85" s="53" t="s">
        <v>29</v>
      </c>
      <c r="B85" s="46" t="s">
        <v>16</v>
      </c>
      <c r="C85" s="46" t="s">
        <v>71</v>
      </c>
      <c r="D85" s="5" t="s">
        <v>7</v>
      </c>
      <c r="E85" s="18">
        <f aca="true" t="shared" si="21" ref="E85:J85">E86+E87+E88+E89</f>
        <v>1863</v>
      </c>
      <c r="F85" s="11">
        <f t="shared" si="21"/>
        <v>2319</v>
      </c>
      <c r="G85" s="11">
        <f t="shared" si="21"/>
        <v>2319</v>
      </c>
      <c r="H85" s="11">
        <f t="shared" si="21"/>
        <v>2319</v>
      </c>
      <c r="I85" s="11">
        <f t="shared" si="21"/>
        <v>2319</v>
      </c>
      <c r="J85" s="11">
        <f t="shared" si="21"/>
        <v>2319</v>
      </c>
      <c r="K85" s="22">
        <f t="shared" si="15"/>
        <v>13458</v>
      </c>
    </row>
    <row r="86" spans="1:11" ht="25.5">
      <c r="A86" s="54"/>
      <c r="B86" s="47"/>
      <c r="C86" s="47"/>
      <c r="D86" s="1" t="s">
        <v>8</v>
      </c>
      <c r="E86" s="20"/>
      <c r="F86" s="12"/>
      <c r="G86" s="12"/>
      <c r="H86" s="12"/>
      <c r="I86" s="12"/>
      <c r="J86" s="12"/>
      <c r="K86" s="22">
        <f t="shared" si="15"/>
        <v>0</v>
      </c>
    </row>
    <row r="87" spans="1:11" ht="12.75">
      <c r="A87" s="54"/>
      <c r="B87" s="47"/>
      <c r="C87" s="47"/>
      <c r="D87" s="1" t="s">
        <v>9</v>
      </c>
      <c r="E87" s="20">
        <v>1863</v>
      </c>
      <c r="F87" s="12">
        <v>2319</v>
      </c>
      <c r="G87" s="12">
        <v>2319</v>
      </c>
      <c r="H87" s="12">
        <v>2319</v>
      </c>
      <c r="I87" s="12">
        <v>2319</v>
      </c>
      <c r="J87" s="12">
        <v>2319</v>
      </c>
      <c r="K87" s="22">
        <f t="shared" si="15"/>
        <v>13458</v>
      </c>
    </row>
    <row r="88" spans="1:11" ht="12.75">
      <c r="A88" s="54"/>
      <c r="B88" s="47"/>
      <c r="C88" s="47"/>
      <c r="D88" s="1" t="s">
        <v>10</v>
      </c>
      <c r="E88" s="20"/>
      <c r="F88" s="12"/>
      <c r="G88" s="12"/>
      <c r="H88" s="12"/>
      <c r="I88" s="12"/>
      <c r="J88" s="12"/>
      <c r="K88" s="22">
        <f t="shared" si="15"/>
        <v>0</v>
      </c>
    </row>
    <row r="89" spans="1:11" ht="38.25">
      <c r="A89" s="55"/>
      <c r="B89" s="48"/>
      <c r="C89" s="48"/>
      <c r="D89" s="2" t="s">
        <v>11</v>
      </c>
      <c r="E89" s="20"/>
      <c r="F89" s="12"/>
      <c r="G89" s="12"/>
      <c r="H89" s="12"/>
      <c r="I89" s="12"/>
      <c r="J89" s="12"/>
      <c r="K89" s="22">
        <f t="shared" si="15"/>
        <v>0</v>
      </c>
    </row>
    <row r="90" spans="1:11" ht="12.75">
      <c r="A90" s="4"/>
      <c r="B90" s="3"/>
      <c r="C90" s="3"/>
      <c r="D90" s="2"/>
      <c r="E90" s="20"/>
      <c r="F90" s="12"/>
      <c r="G90" s="12"/>
      <c r="H90" s="12"/>
      <c r="I90" s="12"/>
      <c r="J90" s="12"/>
      <c r="K90" s="25">
        <f>SUM(E90:G90)</f>
        <v>0</v>
      </c>
    </row>
    <row r="91" spans="1:11" ht="12.75" customHeight="1">
      <c r="A91" s="53" t="s">
        <v>30</v>
      </c>
      <c r="B91" s="46" t="s">
        <v>16</v>
      </c>
      <c r="C91" s="46" t="s">
        <v>31</v>
      </c>
      <c r="D91" s="5" t="s">
        <v>7</v>
      </c>
      <c r="E91" s="18">
        <f aca="true" t="shared" si="22" ref="E91:J91">E92+E93+E94+E95</f>
        <v>856.9</v>
      </c>
      <c r="F91" s="11">
        <f t="shared" si="22"/>
        <v>2273.3</v>
      </c>
      <c r="G91" s="11">
        <f t="shared" si="22"/>
        <v>3788.9</v>
      </c>
      <c r="H91" s="11">
        <f t="shared" si="22"/>
        <v>2273.3</v>
      </c>
      <c r="I91" s="11">
        <f t="shared" si="22"/>
        <v>2637.79</v>
      </c>
      <c r="J91" s="11">
        <f t="shared" si="22"/>
        <v>2637.79</v>
      </c>
      <c r="K91" s="22">
        <f aca="true" t="shared" si="23" ref="K91:K110">SUM(E91:J91)</f>
        <v>14467.980000000003</v>
      </c>
    </row>
    <row r="92" spans="1:11" ht="25.5">
      <c r="A92" s="54"/>
      <c r="B92" s="47"/>
      <c r="C92" s="47"/>
      <c r="D92" s="1" t="s">
        <v>8</v>
      </c>
      <c r="E92" s="20"/>
      <c r="F92" s="12"/>
      <c r="G92" s="12"/>
      <c r="H92" s="12"/>
      <c r="I92" s="12"/>
      <c r="J92" s="12"/>
      <c r="K92" s="22">
        <f t="shared" si="23"/>
        <v>0</v>
      </c>
    </row>
    <row r="93" spans="1:11" ht="12.75">
      <c r="A93" s="54"/>
      <c r="B93" s="47"/>
      <c r="C93" s="47"/>
      <c r="D93" s="1" t="s">
        <v>9</v>
      </c>
      <c r="E93" s="20">
        <v>856.9</v>
      </c>
      <c r="F93" s="12">
        <v>2273.3</v>
      </c>
      <c r="G93" s="12">
        <v>3788.9</v>
      </c>
      <c r="H93" s="12">
        <v>2273.3</v>
      </c>
      <c r="I93" s="12">
        <v>2637.79</v>
      </c>
      <c r="J93" s="12">
        <v>2637.79</v>
      </c>
      <c r="K93" s="22">
        <f t="shared" si="23"/>
        <v>14467.980000000003</v>
      </c>
    </row>
    <row r="94" spans="1:11" ht="12.75">
      <c r="A94" s="54"/>
      <c r="B94" s="47"/>
      <c r="C94" s="47"/>
      <c r="D94" s="1" t="s">
        <v>10</v>
      </c>
      <c r="E94" s="20"/>
      <c r="F94" s="12"/>
      <c r="G94" s="12"/>
      <c r="H94" s="12"/>
      <c r="I94" s="12"/>
      <c r="J94" s="12"/>
      <c r="K94" s="22">
        <f t="shared" si="23"/>
        <v>0</v>
      </c>
    </row>
    <row r="95" spans="1:11" ht="38.25">
      <c r="A95" s="55"/>
      <c r="B95" s="48"/>
      <c r="C95" s="48"/>
      <c r="D95" s="2" t="s">
        <v>11</v>
      </c>
      <c r="E95" s="20"/>
      <c r="F95" s="12"/>
      <c r="G95" s="12"/>
      <c r="H95" s="12"/>
      <c r="I95" s="12"/>
      <c r="J95" s="12"/>
      <c r="K95" s="22">
        <f t="shared" si="23"/>
        <v>0</v>
      </c>
    </row>
    <row r="96" spans="1:11" ht="12.75" customHeight="1">
      <c r="A96" s="31" t="s">
        <v>32</v>
      </c>
      <c r="B96" s="50" t="s">
        <v>33</v>
      </c>
      <c r="C96" s="50" t="s">
        <v>34</v>
      </c>
      <c r="D96" s="5" t="s">
        <v>7</v>
      </c>
      <c r="E96" s="18">
        <f aca="true" t="shared" si="24" ref="E96:J96">E97+E98+E99+E100</f>
        <v>1433.6</v>
      </c>
      <c r="F96" s="11">
        <f t="shared" si="24"/>
        <v>1574.6</v>
      </c>
      <c r="G96" s="11">
        <f t="shared" si="24"/>
        <v>1469.3</v>
      </c>
      <c r="H96" s="11">
        <f t="shared" si="24"/>
        <v>1469.3</v>
      </c>
      <c r="I96" s="11">
        <f t="shared" si="24"/>
        <v>1469.3</v>
      </c>
      <c r="J96" s="11">
        <f t="shared" si="24"/>
        <v>1469.3</v>
      </c>
      <c r="K96" s="22">
        <f t="shared" si="23"/>
        <v>8885.4</v>
      </c>
    </row>
    <row r="97" spans="1:11" ht="25.5">
      <c r="A97" s="32"/>
      <c r="B97" s="51"/>
      <c r="C97" s="51"/>
      <c r="D97" s="1" t="s">
        <v>8</v>
      </c>
      <c r="E97" s="20"/>
      <c r="F97" s="12"/>
      <c r="G97" s="12"/>
      <c r="H97" s="12"/>
      <c r="I97" s="12"/>
      <c r="J97" s="12"/>
      <c r="K97" s="22">
        <f t="shared" si="23"/>
        <v>0</v>
      </c>
    </row>
    <row r="98" spans="1:11" ht="12.75">
      <c r="A98" s="32"/>
      <c r="B98" s="51"/>
      <c r="C98" s="51"/>
      <c r="D98" s="1" t="s">
        <v>9</v>
      </c>
      <c r="E98" s="20"/>
      <c r="F98" s="12"/>
      <c r="G98" s="12"/>
      <c r="H98" s="12"/>
      <c r="I98" s="12"/>
      <c r="J98" s="12"/>
      <c r="K98" s="22">
        <f t="shared" si="23"/>
        <v>0</v>
      </c>
    </row>
    <row r="99" spans="1:11" ht="12.75">
      <c r="A99" s="32"/>
      <c r="B99" s="51"/>
      <c r="C99" s="51"/>
      <c r="D99" s="1" t="s">
        <v>10</v>
      </c>
      <c r="E99" s="20">
        <v>1433.6</v>
      </c>
      <c r="F99" s="12">
        <v>1574.6</v>
      </c>
      <c r="G99" s="12">
        <v>1469.3</v>
      </c>
      <c r="H99" s="12">
        <v>1469.3</v>
      </c>
      <c r="I99" s="12">
        <v>1469.3</v>
      </c>
      <c r="J99" s="12">
        <v>1469.3</v>
      </c>
      <c r="K99" s="22">
        <f t="shared" si="23"/>
        <v>8885.4</v>
      </c>
    </row>
    <row r="100" spans="1:11" ht="38.25">
      <c r="A100" s="33"/>
      <c r="B100" s="52"/>
      <c r="C100" s="52"/>
      <c r="D100" s="2" t="s">
        <v>11</v>
      </c>
      <c r="E100" s="20"/>
      <c r="F100" s="12"/>
      <c r="G100" s="12"/>
      <c r="H100" s="12"/>
      <c r="I100" s="12"/>
      <c r="J100" s="12"/>
      <c r="K100" s="22">
        <f t="shared" si="23"/>
        <v>0</v>
      </c>
    </row>
    <row r="101" spans="1:11" ht="12.75" customHeight="1">
      <c r="A101" s="31" t="s">
        <v>35</v>
      </c>
      <c r="B101" s="50" t="s">
        <v>33</v>
      </c>
      <c r="C101" s="50" t="s">
        <v>36</v>
      </c>
      <c r="D101" s="5" t="s">
        <v>7</v>
      </c>
      <c r="E101" s="18">
        <f aca="true" t="shared" si="25" ref="E101:J101">E102+E103+E104+E105</f>
        <v>1290.2</v>
      </c>
      <c r="F101" s="11">
        <f t="shared" si="25"/>
        <v>1405.6</v>
      </c>
      <c r="G101" s="11">
        <f t="shared" si="25"/>
        <v>1405.6</v>
      </c>
      <c r="H101" s="11">
        <f t="shared" si="25"/>
        <v>1405.6</v>
      </c>
      <c r="I101" s="11">
        <f t="shared" si="25"/>
        <v>1405.6</v>
      </c>
      <c r="J101" s="11">
        <f t="shared" si="25"/>
        <v>1405.6</v>
      </c>
      <c r="K101" s="22">
        <f t="shared" si="23"/>
        <v>8318.2</v>
      </c>
    </row>
    <row r="102" spans="1:11" ht="25.5">
      <c r="A102" s="32"/>
      <c r="B102" s="51"/>
      <c r="C102" s="51"/>
      <c r="D102" s="1" t="s">
        <v>8</v>
      </c>
      <c r="E102" s="20"/>
      <c r="F102" s="12"/>
      <c r="G102" s="12"/>
      <c r="H102" s="12"/>
      <c r="I102" s="12"/>
      <c r="J102" s="12"/>
      <c r="K102" s="22">
        <f t="shared" si="23"/>
        <v>0</v>
      </c>
    </row>
    <row r="103" spans="1:11" ht="12.75">
      <c r="A103" s="32"/>
      <c r="B103" s="51"/>
      <c r="C103" s="51"/>
      <c r="D103" s="1" t="s">
        <v>9</v>
      </c>
      <c r="E103" s="20">
        <v>87</v>
      </c>
      <c r="F103" s="12"/>
      <c r="G103" s="12"/>
      <c r="H103" s="12"/>
      <c r="I103" s="12"/>
      <c r="J103" s="12"/>
      <c r="K103" s="22">
        <f t="shared" si="23"/>
        <v>87</v>
      </c>
    </row>
    <row r="104" spans="1:11" ht="12.75">
      <c r="A104" s="32"/>
      <c r="B104" s="51"/>
      <c r="C104" s="51"/>
      <c r="D104" s="1" t="s">
        <v>10</v>
      </c>
      <c r="E104" s="20">
        <v>1203.2</v>
      </c>
      <c r="F104" s="12">
        <v>1405.6</v>
      </c>
      <c r="G104" s="12">
        <v>1405.6</v>
      </c>
      <c r="H104" s="12">
        <v>1405.6</v>
      </c>
      <c r="I104" s="12">
        <v>1405.6</v>
      </c>
      <c r="J104" s="12">
        <v>1405.6</v>
      </c>
      <c r="K104" s="22">
        <f t="shared" si="23"/>
        <v>8231.2</v>
      </c>
    </row>
    <row r="105" spans="1:11" ht="38.25">
      <c r="A105" s="33"/>
      <c r="B105" s="52"/>
      <c r="C105" s="52"/>
      <c r="D105" s="2" t="s">
        <v>11</v>
      </c>
      <c r="E105" s="20"/>
      <c r="F105" s="12"/>
      <c r="G105" s="12"/>
      <c r="H105" s="12"/>
      <c r="I105" s="12"/>
      <c r="J105" s="12"/>
      <c r="K105" s="22">
        <f t="shared" si="23"/>
        <v>0</v>
      </c>
    </row>
    <row r="106" spans="1:11" ht="12.75" customHeight="1">
      <c r="A106" s="31" t="s">
        <v>37</v>
      </c>
      <c r="B106" s="50" t="s">
        <v>33</v>
      </c>
      <c r="C106" s="50" t="s">
        <v>38</v>
      </c>
      <c r="D106" s="5" t="s">
        <v>7</v>
      </c>
      <c r="E106" s="18">
        <f aca="true" t="shared" si="26" ref="E106:J106">E107+E108+E109+E110</f>
        <v>718</v>
      </c>
      <c r="F106" s="11">
        <f t="shared" si="26"/>
        <v>809</v>
      </c>
      <c r="G106" s="11">
        <f t="shared" si="26"/>
        <v>809</v>
      </c>
      <c r="H106" s="11">
        <f t="shared" si="26"/>
        <v>809</v>
      </c>
      <c r="I106" s="11">
        <f t="shared" si="26"/>
        <v>809</v>
      </c>
      <c r="J106" s="11">
        <f t="shared" si="26"/>
        <v>809</v>
      </c>
      <c r="K106" s="22">
        <f t="shared" si="23"/>
        <v>4763</v>
      </c>
    </row>
    <row r="107" spans="1:11" ht="25.5">
      <c r="A107" s="32"/>
      <c r="B107" s="51"/>
      <c r="C107" s="51"/>
      <c r="D107" s="1" t="s">
        <v>8</v>
      </c>
      <c r="E107" s="20"/>
      <c r="F107" s="12"/>
      <c r="G107" s="12"/>
      <c r="H107" s="12"/>
      <c r="I107" s="12"/>
      <c r="J107" s="12"/>
      <c r="K107" s="22">
        <f t="shared" si="23"/>
        <v>0</v>
      </c>
    </row>
    <row r="108" spans="1:11" ht="12.75">
      <c r="A108" s="32"/>
      <c r="B108" s="51"/>
      <c r="C108" s="51"/>
      <c r="D108" s="1" t="s">
        <v>9</v>
      </c>
      <c r="E108" s="20">
        <v>718</v>
      </c>
      <c r="F108" s="12">
        <v>809</v>
      </c>
      <c r="G108" s="12">
        <v>809</v>
      </c>
      <c r="H108" s="12">
        <v>809</v>
      </c>
      <c r="I108" s="12">
        <v>809</v>
      </c>
      <c r="J108" s="12">
        <v>809</v>
      </c>
      <c r="K108" s="22">
        <f t="shared" si="23"/>
        <v>4763</v>
      </c>
    </row>
    <row r="109" spans="1:11" ht="12.75">
      <c r="A109" s="32"/>
      <c r="B109" s="51"/>
      <c r="C109" s="51"/>
      <c r="D109" s="1" t="s">
        <v>10</v>
      </c>
      <c r="E109" s="20"/>
      <c r="F109" s="12"/>
      <c r="G109" s="12"/>
      <c r="H109" s="12"/>
      <c r="I109" s="12"/>
      <c r="J109" s="12"/>
      <c r="K109" s="22">
        <f t="shared" si="23"/>
        <v>0</v>
      </c>
    </row>
    <row r="110" spans="1:11" ht="38.25">
      <c r="A110" s="33"/>
      <c r="B110" s="52"/>
      <c r="C110" s="52"/>
      <c r="D110" s="2" t="s">
        <v>11</v>
      </c>
      <c r="E110" s="20"/>
      <c r="F110" s="12"/>
      <c r="G110" s="12"/>
      <c r="H110" s="12"/>
      <c r="I110" s="12"/>
      <c r="J110" s="12"/>
      <c r="K110" s="22">
        <f t="shared" si="23"/>
        <v>0</v>
      </c>
    </row>
    <row r="111" spans="1:11" ht="12.75">
      <c r="A111" s="6"/>
      <c r="B111" s="7"/>
      <c r="C111" s="7"/>
      <c r="D111" s="2"/>
      <c r="E111" s="20"/>
      <c r="F111" s="12"/>
      <c r="G111" s="12"/>
      <c r="H111" s="12"/>
      <c r="I111" s="12"/>
      <c r="J111" s="12"/>
      <c r="K111" s="25">
        <f>SUM(E111:G111)</f>
        <v>0</v>
      </c>
    </row>
    <row r="112" spans="1:11" ht="12.75" customHeight="1">
      <c r="A112" s="31" t="s">
        <v>39</v>
      </c>
      <c r="B112" s="50" t="s">
        <v>33</v>
      </c>
      <c r="C112" s="50" t="s">
        <v>70</v>
      </c>
      <c r="D112" s="5" t="s">
        <v>7</v>
      </c>
      <c r="E112" s="18">
        <f aca="true" t="shared" si="27" ref="E112:J112">E113+E114+E115+E116</f>
        <v>525.623</v>
      </c>
      <c r="F112" s="11">
        <f t="shared" si="27"/>
        <v>509.76</v>
      </c>
      <c r="G112" s="11">
        <f t="shared" si="27"/>
        <v>487.29999999999995</v>
      </c>
      <c r="H112" s="11">
        <f t="shared" si="27"/>
        <v>486.4</v>
      </c>
      <c r="I112" s="11">
        <f t="shared" si="27"/>
        <v>486.4</v>
      </c>
      <c r="J112" s="11">
        <f t="shared" si="27"/>
        <v>486.4</v>
      </c>
      <c r="K112" s="22">
        <f aca="true" t="shared" si="28" ref="K112:K165">SUM(E112:J112)</f>
        <v>2981.8830000000003</v>
      </c>
    </row>
    <row r="113" spans="1:11" ht="25.5">
      <c r="A113" s="32"/>
      <c r="B113" s="51"/>
      <c r="C113" s="51"/>
      <c r="D113" s="1" t="s">
        <v>8</v>
      </c>
      <c r="E113" s="20"/>
      <c r="F113" s="12"/>
      <c r="G113" s="12"/>
      <c r="H113" s="12"/>
      <c r="I113" s="12"/>
      <c r="J113" s="12"/>
      <c r="K113" s="22">
        <f t="shared" si="28"/>
        <v>0</v>
      </c>
    </row>
    <row r="114" spans="1:11" ht="12.75">
      <c r="A114" s="32"/>
      <c r="B114" s="51"/>
      <c r="C114" s="51"/>
      <c r="D114" s="1" t="s">
        <v>9</v>
      </c>
      <c r="E114" s="20">
        <v>429.3</v>
      </c>
      <c r="F114" s="12">
        <v>439.76</v>
      </c>
      <c r="G114" s="12">
        <v>416.7</v>
      </c>
      <c r="H114" s="12">
        <v>416.7</v>
      </c>
      <c r="I114" s="12">
        <v>416.7</v>
      </c>
      <c r="J114" s="12">
        <v>416.7</v>
      </c>
      <c r="K114" s="22">
        <f t="shared" si="28"/>
        <v>2535.8599999999997</v>
      </c>
    </row>
    <row r="115" spans="1:11" ht="12.75">
      <c r="A115" s="32"/>
      <c r="B115" s="51"/>
      <c r="C115" s="51"/>
      <c r="D115" s="1" t="s">
        <v>10</v>
      </c>
      <c r="E115" s="20">
        <v>96.323</v>
      </c>
      <c r="F115" s="12">
        <v>70</v>
      </c>
      <c r="G115" s="12">
        <v>70.6</v>
      </c>
      <c r="H115" s="12">
        <v>69.7</v>
      </c>
      <c r="I115" s="12">
        <v>69.7</v>
      </c>
      <c r="J115" s="12">
        <v>69.7</v>
      </c>
      <c r="K115" s="22">
        <f t="shared" si="28"/>
        <v>446.02299999999997</v>
      </c>
    </row>
    <row r="116" spans="1:11" ht="38.25">
      <c r="A116" s="33"/>
      <c r="B116" s="52"/>
      <c r="C116" s="52"/>
      <c r="D116" s="2" t="s">
        <v>11</v>
      </c>
      <c r="E116" s="20"/>
      <c r="F116" s="12"/>
      <c r="G116" s="12"/>
      <c r="H116" s="12"/>
      <c r="I116" s="12"/>
      <c r="J116" s="12"/>
      <c r="K116" s="22">
        <f t="shared" si="28"/>
        <v>0</v>
      </c>
    </row>
    <row r="117" spans="1:11" ht="12.75" customHeight="1">
      <c r="A117" s="31" t="s">
        <v>40</v>
      </c>
      <c r="B117" s="50" t="s">
        <v>33</v>
      </c>
      <c r="C117" s="50" t="s">
        <v>41</v>
      </c>
      <c r="D117" s="5" t="s">
        <v>7</v>
      </c>
      <c r="E117" s="18">
        <f>E120</f>
        <v>21.3</v>
      </c>
      <c r="F117" s="11">
        <v>34.4</v>
      </c>
      <c r="G117" s="11">
        <v>34.4</v>
      </c>
      <c r="H117" s="11">
        <v>34.4</v>
      </c>
      <c r="I117" s="11">
        <v>34.4</v>
      </c>
      <c r="J117" s="11">
        <v>34.4</v>
      </c>
      <c r="K117" s="22">
        <f t="shared" si="28"/>
        <v>193.3</v>
      </c>
    </row>
    <row r="118" spans="1:11" ht="25.5">
      <c r="A118" s="32"/>
      <c r="B118" s="51"/>
      <c r="C118" s="51"/>
      <c r="D118" s="1" t="s">
        <v>8</v>
      </c>
      <c r="E118" s="20"/>
      <c r="F118" s="12"/>
      <c r="G118" s="12"/>
      <c r="H118" s="12"/>
      <c r="I118" s="12"/>
      <c r="J118" s="12"/>
      <c r="K118" s="22">
        <f t="shared" si="28"/>
        <v>0</v>
      </c>
    </row>
    <row r="119" spans="1:11" ht="12.75">
      <c r="A119" s="32"/>
      <c r="B119" s="51"/>
      <c r="C119" s="51"/>
      <c r="D119" s="1" t="s">
        <v>9</v>
      </c>
      <c r="E119" s="20"/>
      <c r="F119" s="12"/>
      <c r="G119" s="12"/>
      <c r="H119" s="12"/>
      <c r="I119" s="12"/>
      <c r="J119" s="12"/>
      <c r="K119" s="22">
        <f t="shared" si="28"/>
        <v>0</v>
      </c>
    </row>
    <row r="120" spans="1:11" ht="12.75">
      <c r="A120" s="32"/>
      <c r="B120" s="51"/>
      <c r="C120" s="51"/>
      <c r="D120" s="1" t="s">
        <v>10</v>
      </c>
      <c r="E120" s="20">
        <v>21.3</v>
      </c>
      <c r="F120" s="12">
        <v>34.4</v>
      </c>
      <c r="G120" s="12">
        <v>34.4</v>
      </c>
      <c r="H120" s="12">
        <v>34.4</v>
      </c>
      <c r="I120" s="12">
        <v>34.4</v>
      </c>
      <c r="J120" s="12">
        <v>34.4</v>
      </c>
      <c r="K120" s="22">
        <f t="shared" si="28"/>
        <v>193.3</v>
      </c>
    </row>
    <row r="121" spans="1:11" ht="38.25">
      <c r="A121" s="33"/>
      <c r="B121" s="52"/>
      <c r="C121" s="52"/>
      <c r="D121" s="2" t="s">
        <v>11</v>
      </c>
      <c r="E121" s="20"/>
      <c r="F121" s="12"/>
      <c r="G121" s="12"/>
      <c r="H121" s="12"/>
      <c r="I121" s="12"/>
      <c r="J121" s="12"/>
      <c r="K121" s="22">
        <f t="shared" si="28"/>
        <v>0</v>
      </c>
    </row>
    <row r="122" spans="1:11" ht="12.75" customHeight="1">
      <c r="A122" s="31" t="s">
        <v>42</v>
      </c>
      <c r="B122" s="50" t="s">
        <v>33</v>
      </c>
      <c r="C122" s="50" t="s">
        <v>43</v>
      </c>
      <c r="D122" s="5" t="s">
        <v>7</v>
      </c>
      <c r="E122" s="18">
        <f aca="true" t="shared" si="29" ref="E122:J122">E125</f>
        <v>15.9</v>
      </c>
      <c r="F122" s="11">
        <f t="shared" si="29"/>
        <v>15.9</v>
      </c>
      <c r="G122" s="11">
        <f t="shared" si="29"/>
        <v>15.9</v>
      </c>
      <c r="H122" s="11">
        <f t="shared" si="29"/>
        <v>15.9</v>
      </c>
      <c r="I122" s="11">
        <f t="shared" si="29"/>
        <v>15.9</v>
      </c>
      <c r="J122" s="11">
        <f t="shared" si="29"/>
        <v>15.9</v>
      </c>
      <c r="K122" s="22">
        <f t="shared" si="28"/>
        <v>95.4</v>
      </c>
    </row>
    <row r="123" spans="1:11" ht="25.5">
      <c r="A123" s="32"/>
      <c r="B123" s="51"/>
      <c r="C123" s="51"/>
      <c r="D123" s="1" t="s">
        <v>8</v>
      </c>
      <c r="E123" s="20"/>
      <c r="F123" s="12"/>
      <c r="G123" s="12"/>
      <c r="H123" s="12"/>
      <c r="I123" s="12"/>
      <c r="J123" s="12"/>
      <c r="K123" s="22">
        <f t="shared" si="28"/>
        <v>0</v>
      </c>
    </row>
    <row r="124" spans="1:11" ht="12.75">
      <c r="A124" s="32"/>
      <c r="B124" s="51"/>
      <c r="C124" s="51"/>
      <c r="D124" s="1" t="s">
        <v>9</v>
      </c>
      <c r="E124" s="20"/>
      <c r="F124" s="12"/>
      <c r="G124" s="12"/>
      <c r="H124" s="12"/>
      <c r="I124" s="12"/>
      <c r="J124" s="12"/>
      <c r="K124" s="22">
        <f t="shared" si="28"/>
        <v>0</v>
      </c>
    </row>
    <row r="125" spans="1:11" ht="12.75">
      <c r="A125" s="32"/>
      <c r="B125" s="51"/>
      <c r="C125" s="51"/>
      <c r="D125" s="1" t="s">
        <v>10</v>
      </c>
      <c r="E125" s="20">
        <v>15.9</v>
      </c>
      <c r="F125" s="12">
        <v>15.9</v>
      </c>
      <c r="G125" s="12">
        <v>15.9</v>
      </c>
      <c r="H125" s="12">
        <v>15.9</v>
      </c>
      <c r="I125" s="12">
        <v>15.9</v>
      </c>
      <c r="J125" s="12">
        <v>15.9</v>
      </c>
      <c r="K125" s="22">
        <f t="shared" si="28"/>
        <v>95.4</v>
      </c>
    </row>
    <row r="126" spans="1:11" ht="38.25">
      <c r="A126" s="33"/>
      <c r="B126" s="52"/>
      <c r="C126" s="52"/>
      <c r="D126" s="2" t="s">
        <v>11</v>
      </c>
      <c r="E126" s="20"/>
      <c r="F126" s="12"/>
      <c r="G126" s="12"/>
      <c r="H126" s="12"/>
      <c r="I126" s="12"/>
      <c r="J126" s="12"/>
      <c r="K126" s="22">
        <f t="shared" si="28"/>
        <v>0</v>
      </c>
    </row>
    <row r="127" spans="1:11" ht="12.75" customHeight="1">
      <c r="A127" s="31" t="s">
        <v>44</v>
      </c>
      <c r="B127" s="50" t="s">
        <v>33</v>
      </c>
      <c r="C127" s="62" t="s">
        <v>51</v>
      </c>
      <c r="D127" s="5" t="s">
        <v>7</v>
      </c>
      <c r="E127" s="18">
        <f aca="true" t="shared" si="30" ref="E127:J127">E128+E129+E130+E131</f>
        <v>7514</v>
      </c>
      <c r="F127" s="11">
        <f t="shared" si="30"/>
        <v>8224</v>
      </c>
      <c r="G127" s="11">
        <f t="shared" si="30"/>
        <v>8690</v>
      </c>
      <c r="H127" s="11">
        <f t="shared" si="30"/>
        <v>9126</v>
      </c>
      <c r="I127" s="11">
        <f t="shared" si="30"/>
        <v>9126</v>
      </c>
      <c r="J127" s="11">
        <f t="shared" si="30"/>
        <v>9126</v>
      </c>
      <c r="K127" s="22">
        <f t="shared" si="28"/>
        <v>51806</v>
      </c>
    </row>
    <row r="128" spans="1:11" ht="26.25" customHeight="1">
      <c r="A128" s="32"/>
      <c r="B128" s="51"/>
      <c r="C128" s="63"/>
      <c r="D128" s="1" t="s">
        <v>8</v>
      </c>
      <c r="E128" s="20"/>
      <c r="F128" s="12"/>
      <c r="G128" s="12"/>
      <c r="H128" s="12"/>
      <c r="I128" s="12"/>
      <c r="J128" s="12"/>
      <c r="K128" s="22">
        <f t="shared" si="28"/>
        <v>0</v>
      </c>
    </row>
    <row r="129" spans="1:11" ht="20.25" customHeight="1">
      <c r="A129" s="32"/>
      <c r="B129" s="51"/>
      <c r="C129" s="63"/>
      <c r="D129" s="1" t="s">
        <v>9</v>
      </c>
      <c r="E129" s="20">
        <v>7514</v>
      </c>
      <c r="F129" s="12">
        <v>8224</v>
      </c>
      <c r="G129" s="12">
        <v>8690</v>
      </c>
      <c r="H129" s="12">
        <v>9126</v>
      </c>
      <c r="I129" s="12">
        <v>9126</v>
      </c>
      <c r="J129" s="12">
        <v>9126</v>
      </c>
      <c r="K129" s="22">
        <f t="shared" si="28"/>
        <v>51806</v>
      </c>
    </row>
    <row r="130" spans="1:11" ht="20.25" customHeight="1">
      <c r="A130" s="32"/>
      <c r="B130" s="51"/>
      <c r="C130" s="63"/>
      <c r="D130" s="1" t="s">
        <v>10</v>
      </c>
      <c r="E130" s="20"/>
      <c r="F130" s="12"/>
      <c r="G130" s="12"/>
      <c r="H130" s="12"/>
      <c r="I130" s="12"/>
      <c r="J130" s="12"/>
      <c r="K130" s="22">
        <f t="shared" si="28"/>
        <v>0</v>
      </c>
    </row>
    <row r="131" spans="1:11" ht="38.25">
      <c r="A131" s="33"/>
      <c r="B131" s="52"/>
      <c r="C131" s="64"/>
      <c r="D131" s="2" t="s">
        <v>11</v>
      </c>
      <c r="E131" s="20"/>
      <c r="F131" s="12"/>
      <c r="G131" s="12"/>
      <c r="H131" s="12"/>
      <c r="I131" s="12"/>
      <c r="J131" s="12"/>
      <c r="K131" s="22">
        <f t="shared" si="28"/>
        <v>0</v>
      </c>
    </row>
    <row r="132" spans="1:11" ht="12.75">
      <c r="A132" s="65" t="s">
        <v>45</v>
      </c>
      <c r="B132" s="50" t="s">
        <v>33</v>
      </c>
      <c r="C132" s="68" t="s">
        <v>69</v>
      </c>
      <c r="D132" s="5" t="s">
        <v>7</v>
      </c>
      <c r="E132" s="22">
        <f aca="true" t="shared" si="31" ref="E132:J132">E134+E135</f>
        <v>2477.7000000000003</v>
      </c>
      <c r="F132" s="17">
        <f t="shared" si="31"/>
        <v>0</v>
      </c>
      <c r="G132" s="17">
        <f t="shared" si="31"/>
        <v>0</v>
      </c>
      <c r="H132" s="17">
        <f t="shared" si="31"/>
        <v>0</v>
      </c>
      <c r="I132" s="17">
        <f t="shared" si="31"/>
        <v>0</v>
      </c>
      <c r="J132" s="17">
        <f t="shared" si="31"/>
        <v>0</v>
      </c>
      <c r="K132" s="22">
        <f t="shared" si="28"/>
        <v>2477.7000000000003</v>
      </c>
    </row>
    <row r="133" spans="1:11" ht="25.5">
      <c r="A133" s="66"/>
      <c r="B133" s="47"/>
      <c r="C133" s="69"/>
      <c r="D133" s="1" t="s">
        <v>8</v>
      </c>
      <c r="E133" s="20"/>
      <c r="F133" s="12"/>
      <c r="G133" s="12"/>
      <c r="H133" s="12"/>
      <c r="I133" s="12"/>
      <c r="J133" s="12"/>
      <c r="K133" s="22">
        <f t="shared" si="28"/>
        <v>0</v>
      </c>
    </row>
    <row r="134" spans="1:11" ht="12.75">
      <c r="A134" s="66"/>
      <c r="B134" s="47"/>
      <c r="C134" s="69"/>
      <c r="D134" s="1" t="s">
        <v>9</v>
      </c>
      <c r="E134" s="23">
        <v>2452.8</v>
      </c>
      <c r="F134" s="12"/>
      <c r="G134" s="12"/>
      <c r="H134" s="12"/>
      <c r="I134" s="12"/>
      <c r="J134" s="12"/>
      <c r="K134" s="22">
        <f t="shared" si="28"/>
        <v>2452.8</v>
      </c>
    </row>
    <row r="135" spans="1:11" ht="12.75">
      <c r="A135" s="66"/>
      <c r="B135" s="47"/>
      <c r="C135" s="69"/>
      <c r="D135" s="1" t="s">
        <v>10</v>
      </c>
      <c r="E135" s="21">
        <v>24.9</v>
      </c>
      <c r="F135" s="12"/>
      <c r="G135" s="12"/>
      <c r="H135" s="12"/>
      <c r="I135" s="12"/>
      <c r="J135" s="12"/>
      <c r="K135" s="22">
        <f t="shared" si="28"/>
        <v>24.9</v>
      </c>
    </row>
    <row r="136" spans="1:11" ht="57.75" customHeight="1">
      <c r="A136" s="67"/>
      <c r="B136" s="48"/>
      <c r="C136" s="70"/>
      <c r="D136" s="2" t="s">
        <v>11</v>
      </c>
      <c r="E136" s="20"/>
      <c r="F136" s="12"/>
      <c r="G136" s="12"/>
      <c r="H136" s="12"/>
      <c r="I136" s="12"/>
      <c r="J136" s="12"/>
      <c r="K136" s="22">
        <f t="shared" si="28"/>
        <v>0</v>
      </c>
    </row>
    <row r="137" spans="1:11" ht="12.75">
      <c r="A137" s="65" t="s">
        <v>46</v>
      </c>
      <c r="B137" s="50" t="s">
        <v>33</v>
      </c>
      <c r="C137" s="81" t="s">
        <v>66</v>
      </c>
      <c r="D137" s="9" t="s">
        <v>53</v>
      </c>
      <c r="E137" s="20">
        <f>E139</f>
        <v>48.9</v>
      </c>
      <c r="F137" s="12"/>
      <c r="G137" s="12"/>
      <c r="H137" s="12"/>
      <c r="I137" s="12"/>
      <c r="J137" s="12"/>
      <c r="K137" s="22">
        <f t="shared" si="28"/>
        <v>48.9</v>
      </c>
    </row>
    <row r="138" spans="1:11" ht="25.5" customHeight="1">
      <c r="A138" s="45"/>
      <c r="B138" s="47"/>
      <c r="C138" s="82"/>
      <c r="D138" s="1" t="s">
        <v>8</v>
      </c>
      <c r="E138" s="20"/>
      <c r="F138" s="12"/>
      <c r="G138" s="12"/>
      <c r="H138" s="12"/>
      <c r="I138" s="12"/>
      <c r="J138" s="12"/>
      <c r="K138" s="22">
        <f t="shared" si="28"/>
        <v>0</v>
      </c>
    </row>
    <row r="139" spans="1:11" ht="12.75">
      <c r="A139" s="45"/>
      <c r="B139" s="47"/>
      <c r="C139" s="82"/>
      <c r="D139" s="1" t="s">
        <v>9</v>
      </c>
      <c r="E139" s="20">
        <v>48.9</v>
      </c>
      <c r="F139" s="12"/>
      <c r="G139" s="12"/>
      <c r="H139" s="12"/>
      <c r="I139" s="12"/>
      <c r="J139" s="12"/>
      <c r="K139" s="22">
        <f t="shared" si="28"/>
        <v>48.9</v>
      </c>
    </row>
    <row r="140" spans="1:11" ht="12.75">
      <c r="A140" s="45"/>
      <c r="B140" s="47"/>
      <c r="C140" s="82"/>
      <c r="D140" s="1" t="s">
        <v>10</v>
      </c>
      <c r="E140" s="20"/>
      <c r="F140" s="12"/>
      <c r="G140" s="12"/>
      <c r="H140" s="12"/>
      <c r="I140" s="12"/>
      <c r="J140" s="12"/>
      <c r="K140" s="22">
        <f t="shared" si="28"/>
        <v>0</v>
      </c>
    </row>
    <row r="141" spans="1:11" ht="45" customHeight="1">
      <c r="A141" s="71"/>
      <c r="B141" s="48"/>
      <c r="C141" s="83"/>
      <c r="D141" s="2" t="s">
        <v>11</v>
      </c>
      <c r="E141" s="20"/>
      <c r="F141" s="12"/>
      <c r="G141" s="12"/>
      <c r="H141" s="12"/>
      <c r="I141" s="12"/>
      <c r="J141" s="12"/>
      <c r="K141" s="22">
        <f t="shared" si="28"/>
        <v>0</v>
      </c>
    </row>
    <row r="142" spans="1:11" ht="12.75">
      <c r="A142" s="65" t="s">
        <v>47</v>
      </c>
      <c r="B142" s="50" t="s">
        <v>33</v>
      </c>
      <c r="C142" s="50" t="s">
        <v>67</v>
      </c>
      <c r="D142" s="9" t="s">
        <v>53</v>
      </c>
      <c r="E142" s="20"/>
      <c r="F142" s="11">
        <f>F143+F144+F145+F146</f>
        <v>999.8</v>
      </c>
      <c r="G142" s="12"/>
      <c r="H142" s="12"/>
      <c r="I142" s="12"/>
      <c r="J142" s="12"/>
      <c r="K142" s="22">
        <f t="shared" si="28"/>
        <v>999.8</v>
      </c>
    </row>
    <row r="143" spans="1:11" ht="25.5" customHeight="1">
      <c r="A143" s="45"/>
      <c r="B143" s="47"/>
      <c r="C143" s="47"/>
      <c r="D143" s="1" t="s">
        <v>8</v>
      </c>
      <c r="E143" s="20"/>
      <c r="F143" s="12"/>
      <c r="G143" s="12"/>
      <c r="H143" s="12"/>
      <c r="I143" s="12"/>
      <c r="J143" s="12"/>
      <c r="K143" s="22">
        <f t="shared" si="28"/>
        <v>0</v>
      </c>
    </row>
    <row r="144" spans="1:11" ht="21.75" customHeight="1">
      <c r="A144" s="45"/>
      <c r="B144" s="47"/>
      <c r="C144" s="47"/>
      <c r="D144" s="1" t="s">
        <v>9</v>
      </c>
      <c r="E144" s="20"/>
      <c r="F144" s="12">
        <v>989.8</v>
      </c>
      <c r="G144" s="12"/>
      <c r="H144" s="12"/>
      <c r="I144" s="12"/>
      <c r="J144" s="12"/>
      <c r="K144" s="22">
        <f t="shared" si="28"/>
        <v>989.8</v>
      </c>
    </row>
    <row r="145" spans="1:11" ht="16.5" customHeight="1">
      <c r="A145" s="45"/>
      <c r="B145" s="47"/>
      <c r="C145" s="47"/>
      <c r="D145" s="1" t="s">
        <v>10</v>
      </c>
      <c r="E145" s="20"/>
      <c r="F145" s="12">
        <v>10</v>
      </c>
      <c r="G145" s="12"/>
      <c r="H145" s="12"/>
      <c r="I145" s="12"/>
      <c r="J145" s="12"/>
      <c r="K145" s="22">
        <f t="shared" si="28"/>
        <v>10</v>
      </c>
    </row>
    <row r="146" spans="1:11" ht="48" customHeight="1">
      <c r="A146" s="71"/>
      <c r="B146" s="48"/>
      <c r="C146" s="48"/>
      <c r="D146" s="2" t="s">
        <v>11</v>
      </c>
      <c r="E146" s="20"/>
      <c r="F146" s="12"/>
      <c r="G146" s="12"/>
      <c r="H146" s="12"/>
      <c r="I146" s="12"/>
      <c r="J146" s="12"/>
      <c r="K146" s="22">
        <f t="shared" si="28"/>
        <v>0</v>
      </c>
    </row>
    <row r="147" spans="1:11" ht="12.75">
      <c r="A147" s="65" t="s">
        <v>48</v>
      </c>
      <c r="B147" s="50" t="s">
        <v>33</v>
      </c>
      <c r="C147" s="62" t="s">
        <v>68</v>
      </c>
      <c r="D147" s="9" t="s">
        <v>53</v>
      </c>
      <c r="E147" s="18">
        <f aca="true" t="shared" si="32" ref="E147:J147">E148+E149+E150+E151</f>
        <v>0</v>
      </c>
      <c r="F147" s="11">
        <f t="shared" si="32"/>
        <v>1212.4</v>
      </c>
      <c r="G147" s="11">
        <f t="shared" si="32"/>
        <v>1515.5</v>
      </c>
      <c r="H147" s="11">
        <f t="shared" si="32"/>
        <v>0</v>
      </c>
      <c r="I147" s="11">
        <f t="shared" si="32"/>
        <v>0</v>
      </c>
      <c r="J147" s="11">
        <f t="shared" si="32"/>
        <v>0</v>
      </c>
      <c r="K147" s="22">
        <f t="shared" si="28"/>
        <v>2727.9</v>
      </c>
    </row>
    <row r="148" spans="1:11" ht="25.5" customHeight="1">
      <c r="A148" s="45"/>
      <c r="B148" s="47"/>
      <c r="C148" s="57"/>
      <c r="D148" s="1" t="s">
        <v>8</v>
      </c>
      <c r="E148" s="20"/>
      <c r="F148" s="12"/>
      <c r="G148" s="12"/>
      <c r="H148" s="12"/>
      <c r="I148" s="12"/>
      <c r="J148" s="12"/>
      <c r="K148" s="22">
        <f t="shared" si="28"/>
        <v>0</v>
      </c>
    </row>
    <row r="149" spans="1:11" ht="12.75">
      <c r="A149" s="45"/>
      <c r="B149" s="47"/>
      <c r="C149" s="57"/>
      <c r="D149" s="1" t="s">
        <v>9</v>
      </c>
      <c r="E149" s="20"/>
      <c r="F149" s="12">
        <v>1200</v>
      </c>
      <c r="G149" s="12">
        <v>1500</v>
      </c>
      <c r="H149" s="12"/>
      <c r="I149" s="12"/>
      <c r="J149" s="12"/>
      <c r="K149" s="22">
        <f t="shared" si="28"/>
        <v>2700</v>
      </c>
    </row>
    <row r="150" spans="1:11" ht="12.75">
      <c r="A150" s="45"/>
      <c r="B150" s="47"/>
      <c r="C150" s="57"/>
      <c r="D150" s="1" t="s">
        <v>10</v>
      </c>
      <c r="E150" s="20"/>
      <c r="F150" s="12">
        <v>12.4</v>
      </c>
      <c r="G150" s="12">
        <v>15.5</v>
      </c>
      <c r="H150" s="12"/>
      <c r="I150" s="12"/>
      <c r="J150" s="12"/>
      <c r="K150" s="22">
        <f t="shared" si="28"/>
        <v>27.9</v>
      </c>
    </row>
    <row r="151" spans="1:11" ht="38.25">
      <c r="A151" s="71"/>
      <c r="B151" s="48"/>
      <c r="C151" s="58"/>
      <c r="D151" s="2" t="s">
        <v>11</v>
      </c>
      <c r="E151" s="20"/>
      <c r="F151" s="12"/>
      <c r="G151" s="12"/>
      <c r="H151" s="12"/>
      <c r="I151" s="12"/>
      <c r="J151" s="12"/>
      <c r="K151" s="22">
        <f t="shared" si="28"/>
        <v>0</v>
      </c>
    </row>
    <row r="152" spans="1:11" ht="12.75">
      <c r="A152" s="65" t="s">
        <v>49</v>
      </c>
      <c r="B152" s="50" t="s">
        <v>33</v>
      </c>
      <c r="C152" s="50" t="s">
        <v>58</v>
      </c>
      <c r="D152" s="9" t="s">
        <v>53</v>
      </c>
      <c r="E152" s="18">
        <f aca="true" t="shared" si="33" ref="E152:J152">E153+E155</f>
        <v>583.299</v>
      </c>
      <c r="F152" s="11">
        <f t="shared" si="33"/>
        <v>826.2</v>
      </c>
      <c r="G152" s="11">
        <f t="shared" si="33"/>
        <v>826.2</v>
      </c>
      <c r="H152" s="11">
        <f t="shared" si="33"/>
        <v>826.2</v>
      </c>
      <c r="I152" s="11">
        <f t="shared" si="33"/>
        <v>826.2</v>
      </c>
      <c r="J152" s="11">
        <f t="shared" si="33"/>
        <v>826.2</v>
      </c>
      <c r="K152" s="22">
        <f t="shared" si="28"/>
        <v>4714.299</v>
      </c>
    </row>
    <row r="153" spans="1:11" ht="25.5" customHeight="1">
      <c r="A153" s="45"/>
      <c r="B153" s="47"/>
      <c r="C153" s="47"/>
      <c r="D153" s="1" t="s">
        <v>8</v>
      </c>
      <c r="E153" s="20"/>
      <c r="F153" s="12"/>
      <c r="G153" s="12"/>
      <c r="H153" s="12"/>
      <c r="I153" s="12"/>
      <c r="J153" s="12"/>
      <c r="K153" s="22">
        <f t="shared" si="28"/>
        <v>0</v>
      </c>
    </row>
    <row r="154" spans="1:11" ht="12.75">
      <c r="A154" s="45"/>
      <c r="B154" s="47"/>
      <c r="C154" s="47"/>
      <c r="D154" s="1" t="s">
        <v>9</v>
      </c>
      <c r="E154" s="20"/>
      <c r="F154" s="12"/>
      <c r="G154" s="12"/>
      <c r="H154" s="12"/>
      <c r="I154" s="12"/>
      <c r="J154" s="12"/>
      <c r="K154" s="22">
        <f t="shared" si="28"/>
        <v>0</v>
      </c>
    </row>
    <row r="155" spans="1:11" ht="12.75">
      <c r="A155" s="45"/>
      <c r="B155" s="47"/>
      <c r="C155" s="47"/>
      <c r="D155" s="1" t="s">
        <v>10</v>
      </c>
      <c r="E155" s="20">
        <v>583.299</v>
      </c>
      <c r="F155" s="12">
        <v>826.2</v>
      </c>
      <c r="G155" s="12">
        <v>826.2</v>
      </c>
      <c r="H155" s="12">
        <v>826.2</v>
      </c>
      <c r="I155" s="12">
        <v>826.2</v>
      </c>
      <c r="J155" s="12">
        <v>826.2</v>
      </c>
      <c r="K155" s="22">
        <f t="shared" si="28"/>
        <v>4714.299</v>
      </c>
    </row>
    <row r="156" spans="1:11" ht="39.75" customHeight="1">
      <c r="A156" s="71"/>
      <c r="B156" s="48"/>
      <c r="C156" s="48"/>
      <c r="D156" s="2" t="s">
        <v>11</v>
      </c>
      <c r="E156" s="20"/>
      <c r="F156" s="12"/>
      <c r="G156" s="12"/>
      <c r="H156" s="12"/>
      <c r="I156" s="12"/>
      <c r="J156" s="12"/>
      <c r="K156" s="22">
        <f t="shared" si="28"/>
        <v>0</v>
      </c>
    </row>
    <row r="157" spans="1:11" ht="12.75">
      <c r="A157" s="65" t="s">
        <v>52</v>
      </c>
      <c r="B157" s="50" t="s">
        <v>16</v>
      </c>
      <c r="C157" s="49" t="s">
        <v>61</v>
      </c>
      <c r="D157" s="5" t="s">
        <v>7</v>
      </c>
      <c r="E157" s="22">
        <f>E158+E159+E160+E161</f>
        <v>500</v>
      </c>
      <c r="F157" s="11">
        <f>F158+F159+F160+F161</f>
        <v>750</v>
      </c>
      <c r="G157" s="11">
        <f>G158+G159+G160+G161</f>
        <v>0</v>
      </c>
      <c r="H157" s="11"/>
      <c r="I157" s="11"/>
      <c r="J157" s="11"/>
      <c r="K157" s="22">
        <f t="shared" si="28"/>
        <v>1250</v>
      </c>
    </row>
    <row r="158" spans="1:11" ht="25.5">
      <c r="A158" s="79"/>
      <c r="B158" s="51"/>
      <c r="C158" s="47"/>
      <c r="D158" s="1" t="s">
        <v>8</v>
      </c>
      <c r="E158" s="28"/>
      <c r="F158" s="14"/>
      <c r="G158" s="14"/>
      <c r="H158" s="14"/>
      <c r="I158" s="14"/>
      <c r="J158" s="14"/>
      <c r="K158" s="22">
        <f t="shared" si="28"/>
        <v>0</v>
      </c>
    </row>
    <row r="159" spans="1:11" ht="12.75">
      <c r="A159" s="79"/>
      <c r="B159" s="51"/>
      <c r="C159" s="47"/>
      <c r="D159" s="1" t="s">
        <v>9</v>
      </c>
      <c r="E159" s="28">
        <v>500</v>
      </c>
      <c r="F159" s="14">
        <v>750</v>
      </c>
      <c r="G159" s="14"/>
      <c r="H159" s="14"/>
      <c r="I159" s="14"/>
      <c r="J159" s="14"/>
      <c r="K159" s="22">
        <f t="shared" si="28"/>
        <v>1250</v>
      </c>
    </row>
    <row r="160" spans="1:11" ht="12.75">
      <c r="A160" s="79"/>
      <c r="B160" s="51"/>
      <c r="C160" s="47"/>
      <c r="D160" s="1" t="s">
        <v>10</v>
      </c>
      <c r="E160" s="28"/>
      <c r="F160" s="14"/>
      <c r="G160" s="14"/>
      <c r="H160" s="14"/>
      <c r="I160" s="14"/>
      <c r="J160" s="14"/>
      <c r="K160" s="22">
        <f t="shared" si="28"/>
        <v>0</v>
      </c>
    </row>
    <row r="161" spans="1:11" ht="38.25">
      <c r="A161" s="80"/>
      <c r="B161" s="52"/>
      <c r="C161" s="48"/>
      <c r="D161" s="2" t="s">
        <v>11</v>
      </c>
      <c r="E161" s="20"/>
      <c r="F161" s="12"/>
      <c r="G161" s="12"/>
      <c r="H161" s="12"/>
      <c r="I161" s="12"/>
      <c r="J161" s="12"/>
      <c r="K161" s="22">
        <f t="shared" si="28"/>
        <v>0</v>
      </c>
    </row>
    <row r="162" spans="1:11" ht="12.75" customHeight="1">
      <c r="A162" s="74" t="s">
        <v>60</v>
      </c>
      <c r="B162" s="75" t="s">
        <v>16</v>
      </c>
      <c r="C162" s="84" t="s">
        <v>65</v>
      </c>
      <c r="D162" s="5" t="s">
        <v>7</v>
      </c>
      <c r="E162" s="29">
        <f aca="true" t="shared" si="34" ref="E162:J162">E163+E164+E165+E166</f>
        <v>248.5</v>
      </c>
      <c r="F162" s="11">
        <f t="shared" si="34"/>
        <v>786.4999999999999</v>
      </c>
      <c r="G162" s="11">
        <f t="shared" si="34"/>
        <v>775.3</v>
      </c>
      <c r="H162" s="11">
        <f t="shared" si="34"/>
        <v>775.3</v>
      </c>
      <c r="I162" s="11">
        <f t="shared" si="34"/>
        <v>775.3</v>
      </c>
      <c r="J162" s="11">
        <f t="shared" si="34"/>
        <v>775.3</v>
      </c>
      <c r="K162" s="22">
        <f t="shared" si="28"/>
        <v>4136.2</v>
      </c>
    </row>
    <row r="163" spans="1:11" ht="29.25" customHeight="1">
      <c r="A163" s="74"/>
      <c r="B163" s="75"/>
      <c r="C163" s="84"/>
      <c r="D163" s="1" t="s">
        <v>8</v>
      </c>
      <c r="E163" s="30">
        <v>243.53966</v>
      </c>
      <c r="F163" s="14">
        <v>770.8</v>
      </c>
      <c r="G163" s="14">
        <v>759.8</v>
      </c>
      <c r="H163" s="14">
        <v>759.8</v>
      </c>
      <c r="I163" s="14">
        <v>759.8</v>
      </c>
      <c r="J163" s="14">
        <v>759.8</v>
      </c>
      <c r="K163" s="22">
        <f t="shared" si="28"/>
        <v>4053.5396600000004</v>
      </c>
    </row>
    <row r="164" spans="1:11" ht="12.75">
      <c r="A164" s="74"/>
      <c r="B164" s="75"/>
      <c r="C164" s="84"/>
      <c r="D164" s="1" t="s">
        <v>9</v>
      </c>
      <c r="E164" s="30">
        <v>2.46034</v>
      </c>
      <c r="F164" s="14">
        <v>7.8</v>
      </c>
      <c r="G164" s="14">
        <v>7.7</v>
      </c>
      <c r="H164" s="14">
        <v>7.7</v>
      </c>
      <c r="I164" s="14">
        <v>7.7</v>
      </c>
      <c r="J164" s="14">
        <v>7.7</v>
      </c>
      <c r="K164" s="22">
        <f t="shared" si="28"/>
        <v>41.060340000000004</v>
      </c>
    </row>
    <row r="165" spans="1:11" ht="21.75" customHeight="1">
      <c r="A165" s="74"/>
      <c r="B165" s="75"/>
      <c r="C165" s="84"/>
      <c r="D165" s="1" t="s">
        <v>10</v>
      </c>
      <c r="E165" s="30">
        <v>2.5</v>
      </c>
      <c r="F165" s="14">
        <v>7.9</v>
      </c>
      <c r="G165" s="14">
        <v>7.8</v>
      </c>
      <c r="H165" s="14">
        <v>7.8</v>
      </c>
      <c r="I165" s="14">
        <v>7.8</v>
      </c>
      <c r="J165" s="14">
        <v>7.8</v>
      </c>
      <c r="K165" s="22">
        <f t="shared" si="28"/>
        <v>41.599999999999994</v>
      </c>
    </row>
    <row r="166" spans="1:11" ht="36" customHeight="1">
      <c r="A166" s="74"/>
      <c r="B166" s="75"/>
      <c r="C166" s="84"/>
      <c r="D166" s="2" t="s">
        <v>11</v>
      </c>
      <c r="E166" s="20">
        <v>0</v>
      </c>
      <c r="F166" s="12">
        <v>0</v>
      </c>
      <c r="G166" s="12">
        <v>0</v>
      </c>
      <c r="H166" s="12"/>
      <c r="I166" s="12"/>
      <c r="J166" s="12"/>
      <c r="K166" s="22">
        <f>SUM(E166:J166)</f>
        <v>0</v>
      </c>
    </row>
  </sheetData>
  <sheetProtection/>
  <mergeCells count="97">
    <mergeCell ref="B70:B74"/>
    <mergeCell ref="C70:C74"/>
    <mergeCell ref="C162:C166"/>
    <mergeCell ref="B162:B166"/>
    <mergeCell ref="A162:A166"/>
    <mergeCell ref="C4:D6"/>
    <mergeCell ref="A8:A13"/>
    <mergeCell ref="B8:B13"/>
    <mergeCell ref="C8:C13"/>
    <mergeCell ref="D8:D13"/>
    <mergeCell ref="A19:A23"/>
    <mergeCell ref="B19:B23"/>
    <mergeCell ref="C19:C23"/>
    <mergeCell ref="C24:C28"/>
    <mergeCell ref="E8:K10"/>
    <mergeCell ref="K11:K13"/>
    <mergeCell ref="A14:A18"/>
    <mergeCell ref="B14:B18"/>
    <mergeCell ref="C14:C18"/>
    <mergeCell ref="C29:C33"/>
    <mergeCell ref="A34:A38"/>
    <mergeCell ref="B34:B38"/>
    <mergeCell ref="C34:C38"/>
    <mergeCell ref="A24:A28"/>
    <mergeCell ref="B24:B28"/>
    <mergeCell ref="A39:A43"/>
    <mergeCell ref="B39:B43"/>
    <mergeCell ref="A29:A33"/>
    <mergeCell ref="B29:B33"/>
    <mergeCell ref="C39:C43"/>
    <mergeCell ref="A45:A49"/>
    <mergeCell ref="B45:B49"/>
    <mergeCell ref="C45:C49"/>
    <mergeCell ref="A50:A54"/>
    <mergeCell ref="B50:B54"/>
    <mergeCell ref="C50:C54"/>
    <mergeCell ref="A55:A59"/>
    <mergeCell ref="B55:B59"/>
    <mergeCell ref="C55:C59"/>
    <mergeCell ref="A60:A64"/>
    <mergeCell ref="B60:B64"/>
    <mergeCell ref="C60:C64"/>
    <mergeCell ref="A75:A79"/>
    <mergeCell ref="B75:B79"/>
    <mergeCell ref="C75:C79"/>
    <mergeCell ref="A65:A69"/>
    <mergeCell ref="B65:B69"/>
    <mergeCell ref="C65:C69"/>
    <mergeCell ref="A70:A74"/>
    <mergeCell ref="A80:A84"/>
    <mergeCell ref="B80:B84"/>
    <mergeCell ref="C80:C84"/>
    <mergeCell ref="A85:A89"/>
    <mergeCell ref="B85:B89"/>
    <mergeCell ref="C85:C89"/>
    <mergeCell ref="A91:A95"/>
    <mergeCell ref="B91:B95"/>
    <mergeCell ref="C91:C95"/>
    <mergeCell ref="A96:A100"/>
    <mergeCell ref="B96:B100"/>
    <mergeCell ref="C96:C100"/>
    <mergeCell ref="A101:A105"/>
    <mergeCell ref="B101:B105"/>
    <mergeCell ref="C101:C105"/>
    <mergeCell ref="A106:A110"/>
    <mergeCell ref="B106:B110"/>
    <mergeCell ref="C106:C110"/>
    <mergeCell ref="A112:A116"/>
    <mergeCell ref="B112:B116"/>
    <mergeCell ref="C112:C116"/>
    <mergeCell ref="A117:A121"/>
    <mergeCell ref="B117:B121"/>
    <mergeCell ref="C117:C121"/>
    <mergeCell ref="A132:A136"/>
    <mergeCell ref="B132:B136"/>
    <mergeCell ref="C132:C136"/>
    <mergeCell ref="A122:A126"/>
    <mergeCell ref="B122:B126"/>
    <mergeCell ref="C122:C126"/>
    <mergeCell ref="A127:A131"/>
    <mergeCell ref="B127:B131"/>
    <mergeCell ref="C127:C131"/>
    <mergeCell ref="A147:A151"/>
    <mergeCell ref="B147:B151"/>
    <mergeCell ref="C147:C151"/>
    <mergeCell ref="A137:A141"/>
    <mergeCell ref="B137:B141"/>
    <mergeCell ref="C137:C141"/>
    <mergeCell ref="A142:A146"/>
    <mergeCell ref="B142:B146"/>
    <mergeCell ref="C142:C146"/>
    <mergeCell ref="A157:A161"/>
    <mergeCell ref="B157:B161"/>
    <mergeCell ref="C157:C161"/>
    <mergeCell ref="A152:A156"/>
    <mergeCell ref="B152:B156"/>
    <mergeCell ref="C152:C156"/>
  </mergeCells>
  <printOptions/>
  <pageMargins left="0.1968503937007874" right="0" top="0.5905511811023623" bottom="0.5905511811023623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304</cp:lastModifiedBy>
  <cp:lastPrinted>2023-01-11T10:04:32Z</cp:lastPrinted>
  <dcterms:created xsi:type="dcterms:W3CDTF">1996-10-08T23:32:33Z</dcterms:created>
  <dcterms:modified xsi:type="dcterms:W3CDTF">2023-01-13T14:42:17Z</dcterms:modified>
  <cp:category/>
  <cp:version/>
  <cp:contentType/>
  <cp:contentStatus/>
</cp:coreProperties>
</file>