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8.10.2022 прил4" sheetId="1" r:id="rId1"/>
    <sheet name="18.10.2022 прил 5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<sst xmlns="http://schemas.openxmlformats.org/spreadsheetml/2006/main" count="508" uniqueCount="87">
  <si>
    <t>№ п/п</t>
  </si>
  <si>
    <t>статус</t>
  </si>
  <si>
    <t>наименование муниципальной программы, подпрограммы, отдельного мероприятия</t>
  </si>
  <si>
    <t>источники финансирования</t>
  </si>
  <si>
    <t>Финансирование по годам</t>
  </si>
  <si>
    <t>Итого:</t>
  </si>
  <si>
    <t>Муниципальная программа</t>
  </si>
  <si>
    <t>Всего:</t>
  </si>
  <si>
    <t>Федеральный бюджет</t>
  </si>
  <si>
    <t>Областной бюджет</t>
  </si>
  <si>
    <t>Местный бюджет</t>
  </si>
  <si>
    <t>иные внебюджетные источники</t>
  </si>
  <si>
    <t>1.1</t>
  </si>
  <si>
    <t>Подпрограмма</t>
  </si>
  <si>
    <t>Развитие дошкольного, общего образования и дополнительного образования детей</t>
  </si>
  <si>
    <t>1.1.1</t>
  </si>
  <si>
    <t>Отдельные мероприятия</t>
  </si>
  <si>
    <t>Развитие системы дошкольного образования</t>
  </si>
  <si>
    <t>1.1.2</t>
  </si>
  <si>
    <t>Развитие системы общего образования</t>
  </si>
  <si>
    <t>1.1.3</t>
  </si>
  <si>
    <t>Развитие дополнительного образования детей физкультурно-спортивной направленности</t>
  </si>
  <si>
    <t>1.1.4</t>
  </si>
  <si>
    <t>Развитие дополнительного образования детей в Доме детского творчества</t>
  </si>
  <si>
    <t>1.1.5</t>
  </si>
  <si>
    <t>1.2</t>
  </si>
  <si>
    <t>Социализация детей-сирот и детей, оставшихся без попечения родителей, лиц из числа детей-сирот и детей, оставшихся без попечения родителей</t>
  </si>
  <si>
    <t>1.2.1</t>
  </si>
  <si>
    <t>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</t>
  </si>
  <si>
    <t>1.2.2</t>
  </si>
  <si>
    <t xml:space="preserve">Назначение и выплата ежемесячного вознаграждения, прчитающегося приемным родителям </t>
  </si>
  <si>
    <t>1.2.3</t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</si>
  <si>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сЗаконом Кировской области</t>
  </si>
  <si>
    <t>1.3</t>
  </si>
  <si>
    <t>Отдельные мероприятия, не вошедшие в подпрограммы</t>
  </si>
  <si>
    <t>Организация деятельности управления образования администрации Кильмезского района</t>
  </si>
  <si>
    <t>1.4</t>
  </si>
  <si>
    <t>Организация деятельности методического кабинета управления образования администрации Кильмезского района</t>
  </si>
  <si>
    <t>1.5</t>
  </si>
  <si>
    <t>Осуществление деятельности по опеке и попечительству</t>
  </si>
  <si>
    <t>1.6</t>
  </si>
  <si>
    <t>Мероприятия по проведению оздоровительной компании детей</t>
  </si>
  <si>
    <t>1.7</t>
  </si>
  <si>
    <t>Организация занятости детей и подростков</t>
  </si>
  <si>
    <t>1.8</t>
  </si>
  <si>
    <t>Организационно-воспитательные мероприятия с детьми и подростками</t>
  </si>
  <si>
    <t>1.9</t>
  </si>
  <si>
    <t>1.10</t>
  </si>
  <si>
    <t>1.11</t>
  </si>
  <si>
    <t>1.12</t>
  </si>
  <si>
    <t>1.13</t>
  </si>
  <si>
    <t>постановлением администрации</t>
  </si>
  <si>
    <t>Кильмезского района</t>
  </si>
  <si>
    <t>Приложение № 5  к муниципальной программе</t>
  </si>
  <si>
    <t>1.14</t>
  </si>
  <si>
    <t>Развитие муниципального образовательного  бюджетного учреждения дополнительного образования межшкольный учебный комбинат пгт. Кильмезь</t>
  </si>
  <si>
    <t>Предоставление руководителям, педагогическим работникам и иным специалистам (за исключением совместителей) муниципальных образовательных организаций работающим и проживающим в сельских населенных пунктах, поселка городского типа, меры социальной поддержки</t>
  </si>
  <si>
    <t>1.15</t>
  </si>
  <si>
    <t>Ремонт системы отопления в МКОУ ДО Кильмезской ДЮСШ Кильмезского района Кировской области</t>
  </si>
  <si>
    <t>Приложение № 2</t>
  </si>
  <si>
    <t xml:space="preserve"> </t>
  </si>
  <si>
    <t>ВСЕГО:</t>
  </si>
  <si>
    <t xml:space="preserve">Благоустройство зданий муниципальных образовательных организаций в целях соблюдения итребований к воздушно-тепловому режиму, водоснабжению и канализации </t>
  </si>
  <si>
    <t>Приобретение нежилого  здания для размещения муниципального казенного образовательного учреждения дополнительного образования Дом детского творчества пгт.Кильмезь Кильмезского района Кировской обламсти, расположенное поадресу: Кировская область, Кильмезский район, пгт.Кильмезь, ул.Труда, д.13, кадастровый номер 43:11:310128:121</t>
  </si>
  <si>
    <t>1.1.6</t>
  </si>
  <si>
    <t>1.1.7</t>
  </si>
  <si>
    <t>мероприятие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образовательные программы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</si>
  <si>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</si>
  <si>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Устройство вентиляции в здании МКОУ ДО ДДТ пгт Кильмезь (п.Кильмезь ул. Труда, 13)</t>
  </si>
  <si>
    <t>Обеспечение персонифицированного финансирования дополнительного образования детей</t>
  </si>
  <si>
    <t>Прогнозная (справочная) оценка ресурсного обеспечения реализации муниципальной программы "Развитие образования Кильмезского района на 2019-2023 годы" за счет всех источников финансирования</t>
  </si>
  <si>
    <t>Развитие образования Кильмезского района</t>
  </si>
  <si>
    <t>1.16</t>
  </si>
  <si>
    <t>1.17</t>
  </si>
  <si>
    <t>финансовая поддержка детско-юношеского спорта</t>
  </si>
  <si>
    <t>1.1.8</t>
  </si>
  <si>
    <t>иные межбюджетные трансферты на организацию питания в муниципальных образовательных организациях, реализующую образовательную программу дошкольного образования</t>
  </si>
  <si>
    <t>предоставление бесплатного горячего питания детям мобилизованных граждан</t>
  </si>
  <si>
    <t>1.1.9</t>
  </si>
  <si>
    <t>Приложение № 4  к муниципальной программе</t>
  </si>
  <si>
    <t>Расходы на реализацию муниципальной программы
«Развитие образования Кильмезского района на 2019-2023 годы» за счет средств районного бюджета</t>
  </si>
  <si>
    <t>Приложение № 1</t>
  </si>
  <si>
    <t>УТВЕРЖДЕН</t>
  </si>
  <si>
    <t>от 28.10.2022 № 386</t>
  </si>
  <si>
    <t>от 28.10.2022 №386</t>
  </si>
  <si>
    <r>
      <t xml:space="preserve">Мероприятия, направленные  на выполнение предписаний надзорных органов и приведение зданий в соответствие  с требованиями, предъявляемыми к безопасности в процессе эксплуатации </t>
    </r>
    <r>
      <rPr>
        <sz val="10"/>
        <rFont val="Arial"/>
        <family val="2"/>
      </rPr>
      <t>МКОУ ООШ д.Рыбная Ватага (2020 год)
МКОУ ООШ д.Большой Порек (2020 год)
МКОУ Пестеревская СОШ д. Надежда Кильмезского района Кировской области (2021 год)
МКДОУ д/с «Солнышко» пгт Кильмезь (2022 год)
МКОУ ООШ д.Большой Порек Кильмезский район Кировской области (2022 год)</t>
    </r>
    <r>
      <rPr>
        <b/>
        <sz val="10"/>
        <rFont val="Arial"/>
        <family val="2"/>
      </rPr>
      <t xml:space="preserve">
</t>
    </r>
  </si>
  <si>
    <r>
      <t xml:space="preserve">Мероприятия, направленные  на выполнение предписаний надзорных органов и приведение зданий в соответствие  с требованиями, предъявляемыми к безопасности в процессе эксплуатации </t>
    </r>
    <r>
      <rPr>
        <sz val="9"/>
        <rFont val="Arial"/>
        <family val="2"/>
      </rPr>
      <t>МКОУ ООШ д.Рыбная Ватага (2020 год)
МКОУ ООШ д.Большой Порек (2020 год)
МКОУ Пестеревская СОШ д. Надежда Кильмезского района Кировской области (2021 год)
МКДОУ д/с «Солнышко» пгт Кильмезь (2022 год)
МКОУ ООШ д.Большой Порек Кильмезский район Кировской области (2022 год)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</si>
</sst>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40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Border="1" applyAlignment="1">
      <alignment vertical="center" wrapText="1"/>
    </xf>
    <xf numFmtId="49" fontId="0" fillId="0" borderId="11" xfId="0" applyNumberForma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188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0" fillId="0" borderId="12" xfId="0" applyNumberFormat="1" applyBorder="1" applyAlignment="1">
      <alignment horizontal="right" vertical="center" wrapText="1"/>
    </xf>
    <xf numFmtId="49" fontId="0" fillId="0" borderId="11" xfId="0" applyNumberFormat="1" applyBorder="1" applyAlignment="1">
      <alignment horizontal="right" vertical="center" wrapText="1"/>
    </xf>
    <xf numFmtId="49" fontId="0" fillId="0" borderId="13" xfId="0" applyNumberForma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K171"/>
  <sheetViews>
    <sheetView tabSelected="1" zoomScale="98" zoomScaleNormal="98" zoomScalePageLayoutView="0" workbookViewId="0" topLeftCell="A1">
      <selection activeCell="C132" sqref="C132:C136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31.8515625" style="0" customWidth="1"/>
    <col min="4" max="4" width="18.28125" style="0" customWidth="1"/>
    <col min="5" max="5" width="10.140625" style="11" customWidth="1"/>
    <col min="6" max="6" width="13.00390625" style="11" customWidth="1"/>
    <col min="7" max="7" width="10.28125" style="11" customWidth="1"/>
    <col min="8" max="8" width="11.28125" style="30" customWidth="1"/>
    <col min="9" max="10" width="10.28125" style="11" customWidth="1"/>
    <col min="11" max="11" width="11.8515625" style="0" customWidth="1"/>
  </cols>
  <sheetData>
    <row r="1" ht="12.75">
      <c r="E1" s="35" t="s">
        <v>81</v>
      </c>
    </row>
    <row r="3" ht="12.75">
      <c r="E3" s="11" t="s">
        <v>82</v>
      </c>
    </row>
    <row r="4" ht="12.75">
      <c r="E4" s="11" t="s">
        <v>51</v>
      </c>
    </row>
    <row r="5" ht="12.75">
      <c r="E5" s="11" t="s">
        <v>52</v>
      </c>
    </row>
    <row r="6" ht="12.75">
      <c r="E6" s="11" t="s">
        <v>83</v>
      </c>
    </row>
    <row r="7" ht="12.75">
      <c r="B7" t="s">
        <v>79</v>
      </c>
    </row>
    <row r="9" spans="3:6" ht="12.75">
      <c r="C9" s="36" t="s">
        <v>80</v>
      </c>
      <c r="D9" s="36"/>
      <c r="E9" s="36"/>
      <c r="F9" s="37"/>
    </row>
    <row r="10" spans="3:6" ht="12.75">
      <c r="C10" s="36"/>
      <c r="D10" s="36"/>
      <c r="E10" s="36"/>
      <c r="F10" s="37"/>
    </row>
    <row r="11" spans="3:6" ht="12.75">
      <c r="C11" s="36"/>
      <c r="D11" s="36"/>
      <c r="E11" s="36"/>
      <c r="F11" s="37"/>
    </row>
    <row r="12" spans="3:5" ht="12.75">
      <c r="C12" s="8"/>
      <c r="D12" s="8"/>
      <c r="E12" s="12"/>
    </row>
    <row r="13" spans="1:11" ht="12.75">
      <c r="A13" s="38" t="s">
        <v>0</v>
      </c>
      <c r="B13" s="38" t="s">
        <v>1</v>
      </c>
      <c r="C13" s="38" t="s">
        <v>2</v>
      </c>
      <c r="D13" s="38" t="s">
        <v>3</v>
      </c>
      <c r="E13" s="41" t="s">
        <v>4</v>
      </c>
      <c r="F13" s="41"/>
      <c r="G13" s="41"/>
      <c r="H13" s="41"/>
      <c r="I13" s="41"/>
      <c r="J13" s="41"/>
      <c r="K13" s="42"/>
    </row>
    <row r="14" spans="1:11" ht="12.75">
      <c r="A14" s="39"/>
      <c r="B14" s="39"/>
      <c r="C14" s="39"/>
      <c r="D14" s="39"/>
      <c r="E14" s="37"/>
      <c r="F14" s="37"/>
      <c r="G14" s="37"/>
      <c r="H14" s="37"/>
      <c r="I14" s="37"/>
      <c r="J14" s="37"/>
      <c r="K14" s="43"/>
    </row>
    <row r="15" spans="1:11" ht="12.75">
      <c r="A15" s="39"/>
      <c r="B15" s="39"/>
      <c r="C15" s="39"/>
      <c r="D15" s="39"/>
      <c r="E15" s="44"/>
      <c r="F15" s="44"/>
      <c r="G15" s="44"/>
      <c r="H15" s="44"/>
      <c r="I15" s="44"/>
      <c r="J15" s="44"/>
      <c r="K15" s="45"/>
    </row>
    <row r="16" spans="1:11" ht="12.75">
      <c r="A16" s="39"/>
      <c r="B16" s="39"/>
      <c r="C16" s="39"/>
      <c r="D16" s="39"/>
      <c r="E16" s="46">
        <v>2019</v>
      </c>
      <c r="F16" s="46">
        <v>2020</v>
      </c>
      <c r="G16" s="46">
        <v>2021</v>
      </c>
      <c r="H16" s="31"/>
      <c r="I16" s="18"/>
      <c r="J16" s="18"/>
      <c r="K16" s="38" t="s">
        <v>5</v>
      </c>
    </row>
    <row r="17" spans="1:11" ht="12.75">
      <c r="A17" s="39"/>
      <c r="B17" s="39"/>
      <c r="C17" s="39"/>
      <c r="D17" s="39"/>
      <c r="E17" s="47"/>
      <c r="F17" s="47"/>
      <c r="G17" s="47"/>
      <c r="H17" s="32">
        <v>2022</v>
      </c>
      <c r="I17" s="19">
        <v>2023</v>
      </c>
      <c r="J17" s="19">
        <v>2024</v>
      </c>
      <c r="K17" s="39"/>
    </row>
    <row r="18" spans="1:11" ht="12.75">
      <c r="A18" s="40"/>
      <c r="B18" s="40"/>
      <c r="C18" s="40"/>
      <c r="D18" s="40"/>
      <c r="E18" s="48"/>
      <c r="F18" s="48"/>
      <c r="G18" s="48"/>
      <c r="H18" s="33"/>
      <c r="I18" s="20"/>
      <c r="J18" s="20"/>
      <c r="K18" s="40"/>
    </row>
    <row r="19" spans="1:11" ht="12" customHeight="1">
      <c r="A19" s="49">
        <v>1</v>
      </c>
      <c r="B19" s="49" t="s">
        <v>6</v>
      </c>
      <c r="C19" s="52" t="s">
        <v>71</v>
      </c>
      <c r="D19" s="5" t="s">
        <v>7</v>
      </c>
      <c r="E19" s="13">
        <f aca="true" t="shared" si="0" ref="E19:J19">E20+E21+E22+E23</f>
        <v>47094.86</v>
      </c>
      <c r="F19" s="13">
        <f t="shared" si="0"/>
        <v>48337.37899999999</v>
      </c>
      <c r="G19" s="13">
        <f t="shared" si="0"/>
        <v>57942.4</v>
      </c>
      <c r="H19" s="26">
        <f t="shared" si="0"/>
        <v>64017.780000000006</v>
      </c>
      <c r="I19" s="13">
        <f t="shared" si="0"/>
        <v>55506.899999999994</v>
      </c>
      <c r="J19" s="13">
        <f t="shared" si="0"/>
        <v>51813.1</v>
      </c>
      <c r="K19" s="5">
        <f>SUM(E19:J19)</f>
        <v>324712.419</v>
      </c>
    </row>
    <row r="20" spans="1:11" ht="25.5" hidden="1">
      <c r="A20" s="50"/>
      <c r="B20" s="50"/>
      <c r="C20" s="50"/>
      <c r="D20" s="1" t="s">
        <v>8</v>
      </c>
      <c r="E20" s="14">
        <f>E25+E76+E97+E102+E107+E113+E118+E123+E128</f>
        <v>0</v>
      </c>
      <c r="F20" s="15">
        <f>P25</f>
        <v>0</v>
      </c>
      <c r="G20" s="15">
        <f>G25+G76+G97+G102+G107+G113+G118+G123+G128</f>
        <v>0</v>
      </c>
      <c r="H20" s="29">
        <f>H25+H76+H97+H102+H107+H113+H118+H123+H128</f>
        <v>0</v>
      </c>
      <c r="I20" s="15">
        <f>I25+I76+I97+I102+I107+I113+I118+I123+I128</f>
        <v>0</v>
      </c>
      <c r="J20" s="15">
        <f>J25+J76+J97+J102+J107+J113+J118+J123+J128</f>
        <v>0</v>
      </c>
      <c r="K20" s="9">
        <f aca="true" t="shared" si="1" ref="K20:K93">SUM(E20:J20)</f>
        <v>0</v>
      </c>
    </row>
    <row r="21" spans="1:11" ht="12.75" hidden="1">
      <c r="A21" s="50"/>
      <c r="B21" s="50"/>
      <c r="C21" s="50"/>
      <c r="D21" s="1" t="s">
        <v>9</v>
      </c>
      <c r="E21" s="14">
        <f>E26+E77++E98+E103+E108+E114+E119+E124+E129+E144</f>
        <v>0</v>
      </c>
      <c r="F21" s="14">
        <f>F26+F77++F98+F103+F108+F114+F119+F124+F129+F144+F134+F139+F149</f>
        <v>0</v>
      </c>
      <c r="G21" s="14">
        <f>G26+G77++G98+G103+G108+G114+G119+G124+G129+G144+G134</f>
        <v>0</v>
      </c>
      <c r="H21" s="25">
        <f>H26+H77++H98+H103+H108+H114+H119+H124+H129+H144+H134+H169</f>
        <v>0</v>
      </c>
      <c r="I21" s="14">
        <f>I26+I77++I98+I103+I108+I114+I119+I124+I129+I144+I134</f>
        <v>0</v>
      </c>
      <c r="J21" s="14">
        <f>J26+J77++J98+J103+J108+J114+J119+J124+J129+J144+J134</f>
        <v>0</v>
      </c>
      <c r="K21" s="9">
        <f t="shared" si="1"/>
        <v>0</v>
      </c>
    </row>
    <row r="22" spans="1:11" ht="12.75">
      <c r="A22" s="50"/>
      <c r="B22" s="50"/>
      <c r="C22" s="50"/>
      <c r="D22" s="1" t="s">
        <v>10</v>
      </c>
      <c r="E22" s="14">
        <f>E27++E78+E99+E104+E109+E115+E120+E125+E130+E140+E145</f>
        <v>47094.86</v>
      </c>
      <c r="F22" s="16">
        <f>F27++F78+F99+F104+F109+F115+F120+F125+F130+F140+F145+F135+F150+F155+F160</f>
        <v>48337.37899999999</v>
      </c>
      <c r="G22" s="14">
        <f>G27++G78+G99+G104+G109+G115+G120+G125+G130+G140+G145+G135+G150+G155+G160</f>
        <v>57942.4</v>
      </c>
      <c r="H22" s="23">
        <f>H27++H78+H99+H104+H109+H115+H120+H125+H130+H140+H145+H135+H150+H155+H160</f>
        <v>64017.780000000006</v>
      </c>
      <c r="I22" s="14">
        <f>I27++I78+I99+I104+I109+I115+I120+I125+I130+I140+I145+I135+I150+I155+I160</f>
        <v>55506.899999999994</v>
      </c>
      <c r="J22" s="14">
        <f>J27++J78+J99+J104+J109+J115+J120+J125+J130+J140+J145+J135+J150+J155+J160</f>
        <v>51813.1</v>
      </c>
      <c r="K22" s="9">
        <f t="shared" si="1"/>
        <v>324712.419</v>
      </c>
    </row>
    <row r="23" spans="1:11" ht="38.25" hidden="1">
      <c r="A23" s="51"/>
      <c r="B23" s="51"/>
      <c r="C23" s="51"/>
      <c r="D23" s="2" t="s">
        <v>11</v>
      </c>
      <c r="E23" s="14">
        <f aca="true" t="shared" si="2" ref="E23:J23">E28++E79+E100+E105+E110+E116+E121+E126+E131</f>
        <v>0</v>
      </c>
      <c r="F23" s="14">
        <f t="shared" si="2"/>
        <v>0</v>
      </c>
      <c r="G23" s="14">
        <f t="shared" si="2"/>
        <v>0</v>
      </c>
      <c r="H23" s="23">
        <f t="shared" si="2"/>
        <v>0</v>
      </c>
      <c r="I23" s="14">
        <f t="shared" si="2"/>
        <v>0</v>
      </c>
      <c r="J23" s="14">
        <f t="shared" si="2"/>
        <v>0</v>
      </c>
      <c r="K23" s="9">
        <f>SUM(E23:H23)</f>
        <v>0</v>
      </c>
    </row>
    <row r="24" spans="1:11" ht="12.75" customHeight="1">
      <c r="A24" s="53" t="s">
        <v>12</v>
      </c>
      <c r="B24" s="56" t="s">
        <v>13</v>
      </c>
      <c r="C24" s="56" t="s">
        <v>14</v>
      </c>
      <c r="D24" s="5" t="s">
        <v>7</v>
      </c>
      <c r="E24" s="13">
        <f aca="true" t="shared" si="3" ref="E24:J24">E25+E26+E27+E28</f>
        <v>43712.6</v>
      </c>
      <c r="F24" s="13">
        <f t="shared" si="3"/>
        <v>45092.036</v>
      </c>
      <c r="G24" s="13">
        <f t="shared" si="3"/>
        <v>54793.509999999995</v>
      </c>
      <c r="H24" s="26">
        <f t="shared" si="3"/>
        <v>60396.380000000005</v>
      </c>
      <c r="I24" s="13">
        <f t="shared" si="3"/>
        <v>52107.399999999994</v>
      </c>
      <c r="J24" s="13">
        <f t="shared" si="3"/>
        <v>48286.7</v>
      </c>
      <c r="K24" s="5">
        <f t="shared" si="1"/>
        <v>304388.626</v>
      </c>
    </row>
    <row r="25" spans="1:11" ht="25.5" hidden="1">
      <c r="A25" s="54"/>
      <c r="B25" s="57"/>
      <c r="C25" s="57"/>
      <c r="D25" s="1" t="s">
        <v>8</v>
      </c>
      <c r="E25" s="14">
        <f>E30+E35+E40+E45+E51</f>
        <v>0</v>
      </c>
      <c r="F25" s="15">
        <f>F30+F35+F40+F45+F51+F56+F61</f>
        <v>0</v>
      </c>
      <c r="G25" s="14">
        <f>G30+G35+G40+G45+G51+G56+G61</f>
        <v>0</v>
      </c>
      <c r="H25" s="23"/>
      <c r="I25" s="14">
        <f>I30+I35+I40+I45+I51+I56+I61</f>
        <v>0</v>
      </c>
      <c r="J25" s="14">
        <f>J30+J35+J40+J45+J51+J56+J61</f>
        <v>0</v>
      </c>
      <c r="K25" s="9">
        <f t="shared" si="1"/>
        <v>0</v>
      </c>
    </row>
    <row r="26" spans="1:11" ht="12.75" hidden="1">
      <c r="A26" s="54"/>
      <c r="B26" s="57"/>
      <c r="C26" s="57"/>
      <c r="D26" s="1" t="s">
        <v>9</v>
      </c>
      <c r="E26" s="14">
        <f>E31+E36+E41+E46+E52</f>
        <v>0</v>
      </c>
      <c r="F26" s="14">
        <f>F31+F36+F41+F46+F52+F62</f>
        <v>0</v>
      </c>
      <c r="G26" s="14">
        <f>G31+G36+G41+G46+G52+G62</f>
        <v>0</v>
      </c>
      <c r="H26" s="29"/>
      <c r="I26" s="14">
        <f>I31+I36+I41+I46+I52+I62</f>
        <v>0</v>
      </c>
      <c r="J26" s="14">
        <f>J31+J36+J41+J46+J52+J62</f>
        <v>0</v>
      </c>
      <c r="K26" s="9">
        <f t="shared" si="1"/>
        <v>0</v>
      </c>
    </row>
    <row r="27" spans="1:11" ht="27" customHeight="1">
      <c r="A27" s="54"/>
      <c r="B27" s="57"/>
      <c r="C27" s="57"/>
      <c r="D27" s="1" t="s">
        <v>10</v>
      </c>
      <c r="E27" s="14">
        <f>E32+E37+E42+E47+E53</f>
        <v>43712.6</v>
      </c>
      <c r="F27" s="16">
        <f>F32+F37+F42+F47+F53+F58+F63</f>
        <v>45092.036</v>
      </c>
      <c r="G27" s="14">
        <f>G32+G37+G42+G47+G53+G58+G63+G170</f>
        <v>54793.509999999995</v>
      </c>
      <c r="H27" s="23">
        <f>H32+H37+H42+H47+H53+H58+H63</f>
        <v>60396.380000000005</v>
      </c>
      <c r="I27" s="14">
        <f>I32+I37+I42+I47+I53+I58+I63</f>
        <v>52107.399999999994</v>
      </c>
      <c r="J27" s="14">
        <f>J32+J37+J42+J47+J53+J58+J63</f>
        <v>48286.7</v>
      </c>
      <c r="K27" s="9">
        <f t="shared" si="1"/>
        <v>304388.626</v>
      </c>
    </row>
    <row r="28" spans="1:11" ht="0.75" customHeight="1" hidden="1">
      <c r="A28" s="55"/>
      <c r="B28" s="58"/>
      <c r="C28" s="58"/>
      <c r="D28" s="2" t="s">
        <v>11</v>
      </c>
      <c r="E28" s="14">
        <f>E33+E38+E43+E48+E54</f>
        <v>0</v>
      </c>
      <c r="F28" s="14">
        <f>F33+F38+F43+F48+F54</f>
        <v>0</v>
      </c>
      <c r="G28" s="14">
        <f>G33+G38+G43+G48+G54</f>
        <v>0</v>
      </c>
      <c r="H28" s="23">
        <f>H33+H38+H43+H48+H54</f>
        <v>0</v>
      </c>
      <c r="I28" s="14"/>
      <c r="J28" s="14"/>
      <c r="K28" s="9">
        <f t="shared" si="1"/>
        <v>0</v>
      </c>
    </row>
    <row r="29" spans="1:11" ht="12.75" customHeight="1">
      <c r="A29" s="59" t="s">
        <v>15</v>
      </c>
      <c r="B29" s="49" t="s">
        <v>16</v>
      </c>
      <c r="C29" s="49" t="s">
        <v>17</v>
      </c>
      <c r="D29" s="5" t="s">
        <v>7</v>
      </c>
      <c r="E29" s="13">
        <f aca="true" t="shared" si="4" ref="E29:J29">E30+E31+E32+E33</f>
        <v>16268.4</v>
      </c>
      <c r="F29" s="13">
        <f t="shared" si="4"/>
        <v>16501.3</v>
      </c>
      <c r="G29" s="13">
        <f t="shared" si="4"/>
        <v>16967.147</v>
      </c>
      <c r="H29" s="26">
        <f t="shared" si="4"/>
        <v>19809.57</v>
      </c>
      <c r="I29" s="13">
        <f t="shared" si="4"/>
        <v>14042</v>
      </c>
      <c r="J29" s="13">
        <f t="shared" si="4"/>
        <v>12748.3</v>
      </c>
      <c r="K29" s="5">
        <f t="shared" si="1"/>
        <v>96336.71699999999</v>
      </c>
    </row>
    <row r="30" spans="1:11" ht="0.75" customHeight="1" hidden="1">
      <c r="A30" s="60"/>
      <c r="B30" s="50"/>
      <c r="C30" s="50"/>
      <c r="D30" s="1" t="s">
        <v>8</v>
      </c>
      <c r="E30" s="14"/>
      <c r="F30" s="14"/>
      <c r="G30" s="14"/>
      <c r="H30" s="23"/>
      <c r="I30" s="14"/>
      <c r="J30" s="14"/>
      <c r="K30" s="9">
        <f t="shared" si="1"/>
        <v>0</v>
      </c>
    </row>
    <row r="31" spans="1:11" ht="12.75" hidden="1">
      <c r="A31" s="60"/>
      <c r="B31" s="50"/>
      <c r="C31" s="50"/>
      <c r="D31" s="1" t="s">
        <v>9</v>
      </c>
      <c r="E31" s="14"/>
      <c r="F31" s="14"/>
      <c r="G31" s="14"/>
      <c r="H31" s="23"/>
      <c r="I31" s="14"/>
      <c r="J31" s="14"/>
      <c r="K31" s="9">
        <f t="shared" si="1"/>
        <v>0</v>
      </c>
    </row>
    <row r="32" spans="1:11" ht="22.5" customHeight="1">
      <c r="A32" s="60"/>
      <c r="B32" s="50"/>
      <c r="C32" s="50"/>
      <c r="D32" s="1" t="s">
        <v>10</v>
      </c>
      <c r="E32" s="14">
        <v>16268.4</v>
      </c>
      <c r="F32" s="14">
        <v>16501.3</v>
      </c>
      <c r="G32" s="14">
        <v>16967.147</v>
      </c>
      <c r="H32" s="23">
        <v>19809.57</v>
      </c>
      <c r="I32" s="14">
        <v>14042</v>
      </c>
      <c r="J32" s="14">
        <v>12748.3</v>
      </c>
      <c r="K32" s="9">
        <f t="shared" si="1"/>
        <v>96336.71699999999</v>
      </c>
    </row>
    <row r="33" spans="1:11" ht="38.25" hidden="1">
      <c r="A33" s="61"/>
      <c r="B33" s="51"/>
      <c r="C33" s="51"/>
      <c r="D33" s="2" t="s">
        <v>11</v>
      </c>
      <c r="E33" s="14"/>
      <c r="F33" s="14"/>
      <c r="G33" s="14"/>
      <c r="H33" s="23"/>
      <c r="I33" s="14"/>
      <c r="J33" s="14"/>
      <c r="K33" s="9">
        <f t="shared" si="1"/>
        <v>0</v>
      </c>
    </row>
    <row r="34" spans="1:11" ht="12.75" customHeight="1">
      <c r="A34" s="59" t="s">
        <v>18</v>
      </c>
      <c r="B34" s="49" t="s">
        <v>16</v>
      </c>
      <c r="C34" s="49" t="s">
        <v>19</v>
      </c>
      <c r="D34" s="5" t="s">
        <v>7</v>
      </c>
      <c r="E34" s="13">
        <f aca="true" t="shared" si="5" ref="E34:J34">E35+E36+E37+E38</f>
        <v>20419.1</v>
      </c>
      <c r="F34" s="13">
        <f t="shared" si="5"/>
        <v>18500.979</v>
      </c>
      <c r="G34" s="13">
        <f t="shared" si="5"/>
        <v>24686.876</v>
      </c>
      <c r="H34" s="26">
        <f t="shared" si="5"/>
        <v>24461.54</v>
      </c>
      <c r="I34" s="13">
        <f t="shared" si="5"/>
        <v>23545.5</v>
      </c>
      <c r="J34" s="13">
        <f t="shared" si="5"/>
        <v>20131.9</v>
      </c>
      <c r="K34" s="5">
        <f t="shared" si="1"/>
        <v>131745.895</v>
      </c>
    </row>
    <row r="35" spans="1:11" ht="0.75" customHeight="1" hidden="1">
      <c r="A35" s="60"/>
      <c r="B35" s="50"/>
      <c r="C35" s="50"/>
      <c r="D35" s="1" t="s">
        <v>8</v>
      </c>
      <c r="E35" s="14"/>
      <c r="F35" s="14"/>
      <c r="G35" s="14"/>
      <c r="H35" s="23"/>
      <c r="I35" s="14"/>
      <c r="J35" s="14"/>
      <c r="K35" s="9">
        <f t="shared" si="1"/>
        <v>0</v>
      </c>
    </row>
    <row r="36" spans="1:11" ht="12.75" hidden="1">
      <c r="A36" s="60"/>
      <c r="B36" s="50"/>
      <c r="C36" s="50"/>
      <c r="D36" s="1" t="s">
        <v>9</v>
      </c>
      <c r="E36" s="14"/>
      <c r="F36" s="14"/>
      <c r="G36" s="14"/>
      <c r="H36" s="23"/>
      <c r="I36" s="14"/>
      <c r="J36" s="14"/>
      <c r="K36" s="9">
        <f t="shared" si="1"/>
        <v>0</v>
      </c>
    </row>
    <row r="37" spans="1:11" ht="17.25" customHeight="1">
      <c r="A37" s="60"/>
      <c r="B37" s="50"/>
      <c r="C37" s="50"/>
      <c r="D37" s="1" t="s">
        <v>10</v>
      </c>
      <c r="E37" s="14">
        <v>20419.1</v>
      </c>
      <c r="F37" s="16">
        <v>18500.979</v>
      </c>
      <c r="G37" s="14">
        <v>24686.876</v>
      </c>
      <c r="H37" s="23">
        <v>24461.54</v>
      </c>
      <c r="I37" s="14">
        <v>23545.5</v>
      </c>
      <c r="J37" s="14">
        <v>20131.9</v>
      </c>
      <c r="K37" s="9">
        <f t="shared" si="1"/>
        <v>131745.895</v>
      </c>
    </row>
    <row r="38" spans="1:11" ht="38.25" hidden="1">
      <c r="A38" s="61"/>
      <c r="B38" s="51"/>
      <c r="C38" s="51"/>
      <c r="D38" s="2" t="s">
        <v>11</v>
      </c>
      <c r="E38" s="14"/>
      <c r="F38" s="14"/>
      <c r="G38" s="14"/>
      <c r="H38" s="23"/>
      <c r="I38" s="14"/>
      <c r="J38" s="14"/>
      <c r="K38" s="9">
        <f t="shared" si="1"/>
        <v>0</v>
      </c>
    </row>
    <row r="39" spans="1:11" ht="12.75" customHeight="1">
      <c r="A39" s="59" t="s">
        <v>20</v>
      </c>
      <c r="B39" s="49" t="s">
        <v>16</v>
      </c>
      <c r="C39" s="49" t="s">
        <v>21</v>
      </c>
      <c r="D39" s="5" t="s">
        <v>7</v>
      </c>
      <c r="E39" s="13">
        <f aca="true" t="shared" si="6" ref="E39:J39">E40+E41+E42+E43</f>
        <v>2163</v>
      </c>
      <c r="F39" s="13">
        <f t="shared" si="6"/>
        <v>2730.857</v>
      </c>
      <c r="G39" s="13">
        <f t="shared" si="6"/>
        <v>3667.418</v>
      </c>
      <c r="H39" s="26">
        <f t="shared" si="6"/>
        <v>4124.6</v>
      </c>
      <c r="I39" s="13">
        <f t="shared" si="6"/>
        <v>3681</v>
      </c>
      <c r="J39" s="13">
        <f t="shared" si="6"/>
        <v>3949.5</v>
      </c>
      <c r="K39" s="5">
        <f t="shared" si="1"/>
        <v>20316.375</v>
      </c>
    </row>
    <row r="40" spans="1:11" ht="25.5" hidden="1">
      <c r="A40" s="60"/>
      <c r="B40" s="50"/>
      <c r="C40" s="50"/>
      <c r="D40" s="1" t="s">
        <v>8</v>
      </c>
      <c r="E40" s="14"/>
      <c r="F40" s="14"/>
      <c r="G40" s="14"/>
      <c r="H40" s="23"/>
      <c r="I40" s="14"/>
      <c r="J40" s="14"/>
      <c r="K40" s="9">
        <f t="shared" si="1"/>
        <v>0</v>
      </c>
    </row>
    <row r="41" spans="1:11" ht="12.75" hidden="1">
      <c r="A41" s="60"/>
      <c r="B41" s="50"/>
      <c r="C41" s="50"/>
      <c r="D41" s="1" t="s">
        <v>9</v>
      </c>
      <c r="E41" s="14"/>
      <c r="F41" s="14"/>
      <c r="G41" s="14"/>
      <c r="H41" s="23"/>
      <c r="I41" s="14"/>
      <c r="J41" s="14"/>
      <c r="K41" s="9">
        <f t="shared" si="1"/>
        <v>0</v>
      </c>
    </row>
    <row r="42" spans="1:11" ht="33" customHeight="1">
      <c r="A42" s="60"/>
      <c r="B42" s="50"/>
      <c r="C42" s="50"/>
      <c r="D42" s="1" t="s">
        <v>10</v>
      </c>
      <c r="E42" s="14">
        <v>2163</v>
      </c>
      <c r="F42" s="14">
        <v>2730.857</v>
      </c>
      <c r="G42" s="14">
        <v>3667.418</v>
      </c>
      <c r="H42" s="23">
        <v>4124.6</v>
      </c>
      <c r="I42" s="14">
        <v>3681</v>
      </c>
      <c r="J42" s="14">
        <v>3949.5</v>
      </c>
      <c r="K42" s="9">
        <f t="shared" si="1"/>
        <v>20316.375</v>
      </c>
    </row>
    <row r="43" spans="1:11" ht="38.25" hidden="1">
      <c r="A43" s="61"/>
      <c r="B43" s="51"/>
      <c r="C43" s="51"/>
      <c r="D43" s="2" t="s">
        <v>11</v>
      </c>
      <c r="E43" s="14"/>
      <c r="F43" s="14"/>
      <c r="G43" s="14"/>
      <c r="H43" s="23"/>
      <c r="I43" s="14"/>
      <c r="J43" s="14"/>
      <c r="K43" s="9">
        <f t="shared" si="1"/>
        <v>0</v>
      </c>
    </row>
    <row r="44" spans="1:11" ht="12.75" customHeight="1">
      <c r="A44" s="59" t="s">
        <v>22</v>
      </c>
      <c r="B44" s="49" t="s">
        <v>16</v>
      </c>
      <c r="C44" s="49" t="s">
        <v>23</v>
      </c>
      <c r="D44" s="5" t="s">
        <v>7</v>
      </c>
      <c r="E44" s="13">
        <f aca="true" t="shared" si="7" ref="E44:J44">E45+E46+E47+E48</f>
        <v>2155.6</v>
      </c>
      <c r="F44" s="13">
        <f t="shared" si="7"/>
        <v>3889</v>
      </c>
      <c r="G44" s="13">
        <f t="shared" si="7"/>
        <v>4422.407</v>
      </c>
      <c r="H44" s="26">
        <f t="shared" si="7"/>
        <v>6166.97</v>
      </c>
      <c r="I44" s="13">
        <f t="shared" si="7"/>
        <v>4820.2</v>
      </c>
      <c r="J44" s="13">
        <f t="shared" si="7"/>
        <v>5156.1</v>
      </c>
      <c r="K44" s="5">
        <f t="shared" si="1"/>
        <v>26610.277000000002</v>
      </c>
    </row>
    <row r="45" spans="1:11" ht="25.5" hidden="1">
      <c r="A45" s="60"/>
      <c r="B45" s="50"/>
      <c r="C45" s="50"/>
      <c r="D45" s="1" t="s">
        <v>8</v>
      </c>
      <c r="E45" s="14"/>
      <c r="F45" s="14"/>
      <c r="G45" s="14"/>
      <c r="H45" s="23"/>
      <c r="I45" s="14"/>
      <c r="J45" s="14"/>
      <c r="K45" s="9">
        <f t="shared" si="1"/>
        <v>0</v>
      </c>
    </row>
    <row r="46" spans="1:11" ht="12.75" hidden="1">
      <c r="A46" s="60"/>
      <c r="B46" s="50"/>
      <c r="C46" s="50"/>
      <c r="D46" s="1" t="s">
        <v>9</v>
      </c>
      <c r="E46" s="14"/>
      <c r="F46" s="14"/>
      <c r="G46" s="14"/>
      <c r="H46" s="23"/>
      <c r="I46" s="14"/>
      <c r="J46" s="14"/>
      <c r="K46" s="9">
        <f t="shared" si="1"/>
        <v>0</v>
      </c>
    </row>
    <row r="47" spans="1:11" ht="27" customHeight="1">
      <c r="A47" s="60"/>
      <c r="B47" s="50"/>
      <c r="C47" s="50"/>
      <c r="D47" s="1" t="s">
        <v>10</v>
      </c>
      <c r="E47" s="14">
        <v>2155.6</v>
      </c>
      <c r="F47" s="14">
        <v>3889</v>
      </c>
      <c r="G47" s="17">
        <v>4422.407</v>
      </c>
      <c r="H47" s="24">
        <v>6166.97</v>
      </c>
      <c r="I47" s="17">
        <v>4820.2</v>
      </c>
      <c r="J47" s="17">
        <v>5156.1</v>
      </c>
      <c r="K47" s="9">
        <f t="shared" si="1"/>
        <v>26610.277000000002</v>
      </c>
    </row>
    <row r="48" spans="1:11" ht="0.75" customHeight="1" hidden="1">
      <c r="A48" s="61"/>
      <c r="B48" s="51"/>
      <c r="C48" s="51"/>
      <c r="D48" s="2" t="s">
        <v>11</v>
      </c>
      <c r="E48" s="14"/>
      <c r="F48" s="14"/>
      <c r="G48" s="14"/>
      <c r="H48" s="23"/>
      <c r="I48" s="14"/>
      <c r="J48" s="14"/>
      <c r="K48" s="9">
        <f t="shared" si="1"/>
        <v>0</v>
      </c>
    </row>
    <row r="49" spans="1:11" ht="12.75" hidden="1">
      <c r="A49" s="4"/>
      <c r="B49" s="3"/>
      <c r="C49" s="3"/>
      <c r="D49" s="2"/>
      <c r="E49" s="14"/>
      <c r="F49" s="14"/>
      <c r="G49" s="14"/>
      <c r="H49" s="23"/>
      <c r="I49" s="14"/>
      <c r="J49" s="14"/>
      <c r="K49" s="9">
        <f t="shared" si="1"/>
        <v>0</v>
      </c>
    </row>
    <row r="50" spans="1:11" ht="12" customHeight="1">
      <c r="A50" s="59" t="s">
        <v>24</v>
      </c>
      <c r="B50" s="49" t="s">
        <v>16</v>
      </c>
      <c r="C50" s="62" t="s">
        <v>55</v>
      </c>
      <c r="D50" s="5" t="s">
        <v>7</v>
      </c>
      <c r="E50" s="13">
        <f aca="true" t="shared" si="8" ref="E50:J50">E51+E52+E53+E54</f>
        <v>2706.5</v>
      </c>
      <c r="F50" s="13">
        <f t="shared" si="8"/>
        <v>3463.4</v>
      </c>
      <c r="G50" s="13">
        <f t="shared" si="8"/>
        <v>5033.562</v>
      </c>
      <c r="H50" s="26">
        <f t="shared" si="8"/>
        <v>5817.3</v>
      </c>
      <c r="I50" s="13">
        <f t="shared" si="8"/>
        <v>6003</v>
      </c>
      <c r="J50" s="13">
        <f t="shared" si="8"/>
        <v>6284.9</v>
      </c>
      <c r="K50" s="5">
        <f t="shared" si="1"/>
        <v>29308.661999999997</v>
      </c>
    </row>
    <row r="51" spans="1:11" ht="0.75" customHeight="1" hidden="1">
      <c r="A51" s="60"/>
      <c r="B51" s="50"/>
      <c r="C51" s="63"/>
      <c r="D51" s="1" t="s">
        <v>8</v>
      </c>
      <c r="E51" s="14"/>
      <c r="F51" s="14"/>
      <c r="G51" s="14"/>
      <c r="H51" s="23"/>
      <c r="I51" s="14"/>
      <c r="J51" s="14"/>
      <c r="K51" s="9">
        <f t="shared" si="1"/>
        <v>0</v>
      </c>
    </row>
    <row r="52" spans="1:11" ht="12.75" hidden="1">
      <c r="A52" s="60"/>
      <c r="B52" s="50"/>
      <c r="C52" s="63"/>
      <c r="D52" s="1" t="s">
        <v>9</v>
      </c>
      <c r="E52" s="14"/>
      <c r="F52" s="14"/>
      <c r="G52" s="14"/>
      <c r="H52" s="23"/>
      <c r="I52" s="14"/>
      <c r="J52" s="14"/>
      <c r="K52" s="9">
        <f t="shared" si="1"/>
        <v>0</v>
      </c>
    </row>
    <row r="53" spans="1:11" ht="54" customHeight="1">
      <c r="A53" s="60"/>
      <c r="B53" s="50"/>
      <c r="C53" s="63"/>
      <c r="D53" s="1" t="s">
        <v>10</v>
      </c>
      <c r="E53" s="14">
        <v>2706.5</v>
      </c>
      <c r="F53" s="14">
        <v>3463.4</v>
      </c>
      <c r="G53" s="14">
        <v>5033.562</v>
      </c>
      <c r="H53" s="23">
        <v>5817.3</v>
      </c>
      <c r="I53" s="14">
        <v>6003</v>
      </c>
      <c r="J53" s="14">
        <v>6284.9</v>
      </c>
      <c r="K53" s="9">
        <f t="shared" si="1"/>
        <v>29308.661999999997</v>
      </c>
    </row>
    <row r="54" spans="1:11" ht="0.75" customHeight="1" hidden="1">
      <c r="A54" s="61"/>
      <c r="B54" s="51"/>
      <c r="C54" s="64"/>
      <c r="D54" s="2" t="s">
        <v>11</v>
      </c>
      <c r="E54" s="14"/>
      <c r="F54" s="14"/>
      <c r="G54" s="14"/>
      <c r="H54" s="23"/>
      <c r="I54" s="14"/>
      <c r="J54" s="14"/>
      <c r="K54" s="9">
        <f t="shared" si="1"/>
        <v>0</v>
      </c>
    </row>
    <row r="55" spans="1:11" ht="12.75" customHeight="1">
      <c r="A55" s="59" t="s">
        <v>64</v>
      </c>
      <c r="B55" s="49" t="s">
        <v>16</v>
      </c>
      <c r="C55" s="65" t="s">
        <v>66</v>
      </c>
      <c r="D55" s="5" t="s">
        <v>7</v>
      </c>
      <c r="E55" s="13">
        <f aca="true" t="shared" si="9" ref="E55:J55">E56+E57+E58+E59</f>
        <v>0</v>
      </c>
      <c r="F55" s="13">
        <f t="shared" si="9"/>
        <v>0</v>
      </c>
      <c r="G55" s="13">
        <f t="shared" si="9"/>
        <v>0</v>
      </c>
      <c r="H55" s="26">
        <f t="shared" si="9"/>
        <v>0</v>
      </c>
      <c r="I55" s="13">
        <f t="shared" si="9"/>
        <v>0</v>
      </c>
      <c r="J55" s="13">
        <f t="shared" si="9"/>
        <v>0</v>
      </c>
      <c r="K55" s="5">
        <f t="shared" si="1"/>
        <v>0</v>
      </c>
    </row>
    <row r="56" spans="1:11" ht="0.75" customHeight="1" hidden="1">
      <c r="A56" s="60"/>
      <c r="B56" s="50"/>
      <c r="C56" s="66"/>
      <c r="D56" s="1" t="s">
        <v>8</v>
      </c>
      <c r="E56" s="14"/>
      <c r="F56" s="14"/>
      <c r="G56" s="14"/>
      <c r="H56" s="23"/>
      <c r="I56" s="14"/>
      <c r="J56" s="14"/>
      <c r="K56" s="9">
        <f t="shared" si="1"/>
        <v>0</v>
      </c>
    </row>
    <row r="57" spans="1:11" ht="12.75" hidden="1">
      <c r="A57" s="60"/>
      <c r="B57" s="50"/>
      <c r="C57" s="66"/>
      <c r="D57" s="1" t="s">
        <v>9</v>
      </c>
      <c r="E57" s="14"/>
      <c r="F57" s="14"/>
      <c r="G57" s="14"/>
      <c r="H57" s="23"/>
      <c r="I57" s="14"/>
      <c r="J57" s="14"/>
      <c r="K57" s="9">
        <f t="shared" si="1"/>
        <v>0</v>
      </c>
    </row>
    <row r="58" spans="1:11" ht="110.25" customHeight="1">
      <c r="A58" s="60"/>
      <c r="B58" s="50"/>
      <c r="C58" s="66"/>
      <c r="D58" s="1" t="s">
        <v>10</v>
      </c>
      <c r="E58" s="14"/>
      <c r="F58" s="14"/>
      <c r="G58" s="14"/>
      <c r="H58" s="23"/>
      <c r="I58" s="14"/>
      <c r="J58" s="14"/>
      <c r="K58" s="9">
        <f t="shared" si="1"/>
        <v>0</v>
      </c>
    </row>
    <row r="59" spans="1:11" ht="38.25" hidden="1">
      <c r="A59" s="61"/>
      <c r="B59" s="51"/>
      <c r="C59" s="67"/>
      <c r="D59" s="2" t="s">
        <v>11</v>
      </c>
      <c r="E59" s="14"/>
      <c r="F59" s="14"/>
      <c r="G59" s="14"/>
      <c r="H59" s="23"/>
      <c r="I59" s="14"/>
      <c r="J59" s="14"/>
      <c r="K59" s="9">
        <f t="shared" si="1"/>
        <v>0</v>
      </c>
    </row>
    <row r="60" spans="1:11" ht="12.75" customHeight="1">
      <c r="A60" s="59" t="s">
        <v>65</v>
      </c>
      <c r="B60" s="49" t="s">
        <v>16</v>
      </c>
      <c r="C60" s="62" t="s">
        <v>67</v>
      </c>
      <c r="D60" s="5" t="s">
        <v>7</v>
      </c>
      <c r="E60" s="13">
        <f aca="true" t="shared" si="10" ref="E60:J60">E61+E62+E63+E64</f>
        <v>0</v>
      </c>
      <c r="F60" s="13">
        <f t="shared" si="10"/>
        <v>6.5</v>
      </c>
      <c r="G60" s="13">
        <f t="shared" si="10"/>
        <v>16.1</v>
      </c>
      <c r="H60" s="26">
        <f t="shared" si="10"/>
        <v>16.4</v>
      </c>
      <c r="I60" s="13">
        <f t="shared" si="10"/>
        <v>15.7</v>
      </c>
      <c r="J60" s="13">
        <f t="shared" si="10"/>
        <v>16</v>
      </c>
      <c r="K60" s="5">
        <f t="shared" si="1"/>
        <v>70.7</v>
      </c>
    </row>
    <row r="61" spans="1:11" ht="0.75" customHeight="1" hidden="1">
      <c r="A61" s="60"/>
      <c r="B61" s="50"/>
      <c r="C61" s="63"/>
      <c r="D61" s="1" t="s">
        <v>8</v>
      </c>
      <c r="E61" s="14"/>
      <c r="F61" s="15"/>
      <c r="G61" s="14"/>
      <c r="H61" s="23"/>
      <c r="I61" s="14"/>
      <c r="J61" s="14"/>
      <c r="K61" s="9">
        <f t="shared" si="1"/>
        <v>0</v>
      </c>
    </row>
    <row r="62" spans="1:11" ht="12.75" hidden="1">
      <c r="A62" s="60"/>
      <c r="B62" s="50"/>
      <c r="C62" s="63"/>
      <c r="D62" s="1" t="s">
        <v>9</v>
      </c>
      <c r="E62" s="14"/>
      <c r="F62" s="14"/>
      <c r="G62" s="14"/>
      <c r="H62" s="23"/>
      <c r="I62" s="14"/>
      <c r="J62" s="14"/>
      <c r="K62" s="9">
        <f t="shared" si="1"/>
        <v>0</v>
      </c>
    </row>
    <row r="63" spans="1:11" ht="64.5" customHeight="1">
      <c r="A63" s="60"/>
      <c r="B63" s="50"/>
      <c r="C63" s="63"/>
      <c r="D63" s="1" t="s">
        <v>10</v>
      </c>
      <c r="E63" s="14"/>
      <c r="F63" s="14">
        <v>6.5</v>
      </c>
      <c r="G63" s="14">
        <v>16.1</v>
      </c>
      <c r="H63" s="23">
        <v>16.4</v>
      </c>
      <c r="I63" s="14">
        <v>15.7</v>
      </c>
      <c r="J63" s="14">
        <v>16</v>
      </c>
      <c r="K63" s="9">
        <f t="shared" si="1"/>
        <v>70.7</v>
      </c>
    </row>
    <row r="64" spans="1:11" ht="38.25" hidden="1">
      <c r="A64" s="61"/>
      <c r="B64" s="51"/>
      <c r="C64" s="64"/>
      <c r="D64" s="2" t="s">
        <v>11</v>
      </c>
      <c r="E64" s="14"/>
      <c r="F64" s="14"/>
      <c r="G64" s="14"/>
      <c r="H64" s="23"/>
      <c r="I64" s="14"/>
      <c r="J64" s="14"/>
      <c r="K64" s="9">
        <f t="shared" si="1"/>
        <v>0</v>
      </c>
    </row>
    <row r="65" spans="1:11" ht="12.75" customHeight="1">
      <c r="A65" s="59" t="s">
        <v>75</v>
      </c>
      <c r="B65" s="49" t="s">
        <v>16</v>
      </c>
      <c r="C65" s="62" t="s">
        <v>76</v>
      </c>
      <c r="D65" s="5" t="s">
        <v>7</v>
      </c>
      <c r="E65" s="13">
        <f aca="true" t="shared" si="11" ref="E65:J65">E66+E67+E68+E69</f>
        <v>0</v>
      </c>
      <c r="F65" s="13">
        <f t="shared" si="11"/>
        <v>0</v>
      </c>
      <c r="G65" s="13">
        <f t="shared" si="11"/>
        <v>0</v>
      </c>
      <c r="H65" s="26">
        <f t="shared" si="11"/>
        <v>0</v>
      </c>
      <c r="I65" s="13">
        <f t="shared" si="11"/>
        <v>0</v>
      </c>
      <c r="J65" s="13">
        <f t="shared" si="11"/>
        <v>0</v>
      </c>
      <c r="K65" s="5">
        <f t="shared" si="1"/>
        <v>0</v>
      </c>
    </row>
    <row r="66" spans="1:11" ht="25.5" hidden="1">
      <c r="A66" s="60"/>
      <c r="B66" s="50"/>
      <c r="C66" s="63"/>
      <c r="D66" s="1" t="s">
        <v>8</v>
      </c>
      <c r="E66" s="14"/>
      <c r="F66" s="15"/>
      <c r="G66" s="14"/>
      <c r="H66" s="23"/>
      <c r="I66" s="14"/>
      <c r="J66" s="14"/>
      <c r="K66" s="9">
        <f t="shared" si="1"/>
        <v>0</v>
      </c>
    </row>
    <row r="67" spans="1:11" ht="12.75" hidden="1">
      <c r="A67" s="60"/>
      <c r="B67" s="50"/>
      <c r="C67" s="63"/>
      <c r="D67" s="1" t="s">
        <v>9</v>
      </c>
      <c r="E67" s="14"/>
      <c r="F67" s="14"/>
      <c r="G67" s="14"/>
      <c r="H67" s="23"/>
      <c r="I67" s="14"/>
      <c r="J67" s="14"/>
      <c r="K67" s="9">
        <f t="shared" si="1"/>
        <v>0</v>
      </c>
    </row>
    <row r="68" spans="1:11" ht="69.75" customHeight="1">
      <c r="A68" s="60"/>
      <c r="B68" s="50"/>
      <c r="C68" s="63"/>
      <c r="D68" s="1" t="s">
        <v>10</v>
      </c>
      <c r="E68" s="14"/>
      <c r="F68" s="14"/>
      <c r="G68" s="14"/>
      <c r="H68" s="23"/>
      <c r="I68" s="14"/>
      <c r="J68" s="14"/>
      <c r="K68" s="9">
        <f t="shared" si="1"/>
        <v>0</v>
      </c>
    </row>
    <row r="69" spans="1:11" ht="38.25" hidden="1">
      <c r="A69" s="61"/>
      <c r="B69" s="51"/>
      <c r="C69" s="64"/>
      <c r="D69" s="2" t="s">
        <v>11</v>
      </c>
      <c r="E69" s="14"/>
      <c r="F69" s="14"/>
      <c r="G69" s="14"/>
      <c r="H69" s="23"/>
      <c r="I69" s="14"/>
      <c r="J69" s="14"/>
      <c r="K69" s="9">
        <f t="shared" si="1"/>
        <v>0</v>
      </c>
    </row>
    <row r="70" spans="1:11" ht="12.75">
      <c r="A70" s="59" t="s">
        <v>78</v>
      </c>
      <c r="B70" s="49" t="s">
        <v>16</v>
      </c>
      <c r="C70" s="52" t="s">
        <v>77</v>
      </c>
      <c r="D70" s="5" t="s">
        <v>7</v>
      </c>
      <c r="E70" s="13">
        <f aca="true" t="shared" si="12" ref="E70:J70">E71+E72+E73+E74</f>
        <v>0</v>
      </c>
      <c r="F70" s="13">
        <f t="shared" si="12"/>
        <v>0</v>
      </c>
      <c r="G70" s="13">
        <f t="shared" si="12"/>
        <v>0</v>
      </c>
      <c r="H70" s="27">
        <f t="shared" si="12"/>
        <v>0</v>
      </c>
      <c r="I70" s="13">
        <f t="shared" si="12"/>
        <v>0</v>
      </c>
      <c r="J70" s="13">
        <f t="shared" si="12"/>
        <v>0</v>
      </c>
      <c r="K70" s="21">
        <f t="shared" si="1"/>
        <v>0</v>
      </c>
    </row>
    <row r="71" spans="1:11" ht="25.5" hidden="1">
      <c r="A71" s="60"/>
      <c r="B71" s="50"/>
      <c r="C71" s="50"/>
      <c r="D71" s="1" t="s">
        <v>8</v>
      </c>
      <c r="E71" s="14"/>
      <c r="F71" s="15"/>
      <c r="G71" s="14"/>
      <c r="H71" s="28"/>
      <c r="I71" s="17"/>
      <c r="J71" s="17"/>
      <c r="K71" s="22">
        <f t="shared" si="1"/>
        <v>0</v>
      </c>
    </row>
    <row r="72" spans="1:11" ht="12.75" hidden="1">
      <c r="A72" s="60"/>
      <c r="B72" s="50"/>
      <c r="C72" s="50"/>
      <c r="D72" s="1" t="s">
        <v>9</v>
      </c>
      <c r="E72" s="14"/>
      <c r="F72" s="14"/>
      <c r="G72" s="14"/>
      <c r="H72" s="28"/>
      <c r="I72" s="17"/>
      <c r="J72" s="17"/>
      <c r="K72" s="22">
        <f t="shared" si="1"/>
        <v>0</v>
      </c>
    </row>
    <row r="73" spans="1:11" ht="39.75" customHeight="1">
      <c r="A73" s="60"/>
      <c r="B73" s="50"/>
      <c r="C73" s="50"/>
      <c r="D73" s="1" t="s">
        <v>10</v>
      </c>
      <c r="E73" s="14"/>
      <c r="F73" s="14"/>
      <c r="G73" s="14"/>
      <c r="H73" s="28"/>
      <c r="I73" s="17"/>
      <c r="J73" s="17"/>
      <c r="K73" s="9"/>
    </row>
    <row r="74" spans="1:11" ht="38.25" hidden="1">
      <c r="A74" s="61"/>
      <c r="B74" s="51"/>
      <c r="C74" s="51"/>
      <c r="D74" s="2" t="s">
        <v>11</v>
      </c>
      <c r="E74" s="14"/>
      <c r="F74" s="14"/>
      <c r="G74" s="14"/>
      <c r="H74" s="23"/>
      <c r="I74" s="14"/>
      <c r="J74" s="14"/>
      <c r="K74" s="9">
        <f>SUM(E74:J74)</f>
        <v>0</v>
      </c>
    </row>
    <row r="75" spans="1:11" ht="12" customHeight="1">
      <c r="A75" s="53" t="s">
        <v>25</v>
      </c>
      <c r="B75" s="56" t="s">
        <v>13</v>
      </c>
      <c r="C75" s="56" t="s">
        <v>26</v>
      </c>
      <c r="D75" s="5" t="s">
        <v>7</v>
      </c>
      <c r="E75" s="13">
        <f aca="true" t="shared" si="13" ref="E75:J75">E76+E77+E78+E79</f>
        <v>0</v>
      </c>
      <c r="F75" s="13">
        <f t="shared" si="13"/>
        <v>0</v>
      </c>
      <c r="G75" s="13">
        <f t="shared" si="13"/>
        <v>0</v>
      </c>
      <c r="H75" s="26">
        <f t="shared" si="13"/>
        <v>0</v>
      </c>
      <c r="I75" s="13">
        <f t="shared" si="13"/>
        <v>0</v>
      </c>
      <c r="J75" s="13">
        <f t="shared" si="13"/>
        <v>0</v>
      </c>
      <c r="K75" s="5">
        <f t="shared" si="1"/>
        <v>0</v>
      </c>
    </row>
    <row r="76" spans="1:11" ht="0.75" customHeight="1" hidden="1">
      <c r="A76" s="54"/>
      <c r="B76" s="57"/>
      <c r="C76" s="57"/>
      <c r="D76" s="1" t="s">
        <v>8</v>
      </c>
      <c r="E76" s="14">
        <f aca="true" t="shared" si="14" ref="E76:J76">E81+E86+E92+E97+E102</f>
        <v>0</v>
      </c>
      <c r="F76" s="14">
        <f t="shared" si="14"/>
        <v>0</v>
      </c>
      <c r="G76" s="14">
        <f t="shared" si="14"/>
        <v>0</v>
      </c>
      <c r="H76" s="23">
        <f t="shared" si="14"/>
        <v>0</v>
      </c>
      <c r="I76" s="14">
        <f t="shared" si="14"/>
        <v>0</v>
      </c>
      <c r="J76" s="14">
        <f t="shared" si="14"/>
        <v>0</v>
      </c>
      <c r="K76" s="9">
        <f t="shared" si="1"/>
        <v>0</v>
      </c>
    </row>
    <row r="77" spans="1:11" ht="12.75" hidden="1">
      <c r="A77" s="54"/>
      <c r="B77" s="57"/>
      <c r="C77" s="57"/>
      <c r="D77" s="1" t="s">
        <v>9</v>
      </c>
      <c r="E77" s="14">
        <f aca="true" t="shared" si="15" ref="E77:I78">E82+E87+E93</f>
        <v>0</v>
      </c>
      <c r="F77" s="14">
        <f t="shared" si="15"/>
        <v>0</v>
      </c>
      <c r="G77" s="14">
        <f t="shared" si="15"/>
        <v>0</v>
      </c>
      <c r="H77" s="23"/>
      <c r="I77" s="14">
        <f t="shared" si="15"/>
        <v>0</v>
      </c>
      <c r="J77" s="14">
        <f>J82+J87+J93</f>
        <v>0</v>
      </c>
      <c r="K77" s="9">
        <f t="shared" si="1"/>
        <v>0</v>
      </c>
    </row>
    <row r="78" spans="1:11" ht="12" customHeight="1">
      <c r="A78" s="54"/>
      <c r="B78" s="57"/>
      <c r="C78" s="57"/>
      <c r="D78" s="1" t="s">
        <v>10</v>
      </c>
      <c r="E78" s="14">
        <f t="shared" si="15"/>
        <v>0</v>
      </c>
      <c r="F78" s="14">
        <f t="shared" si="15"/>
        <v>0</v>
      </c>
      <c r="G78" s="14">
        <f t="shared" si="15"/>
        <v>0</v>
      </c>
      <c r="H78" s="23">
        <f t="shared" si="15"/>
        <v>0</v>
      </c>
      <c r="I78" s="14">
        <f t="shared" si="15"/>
        <v>0</v>
      </c>
      <c r="J78" s="14">
        <f>J83+J88+J94</f>
        <v>0</v>
      </c>
      <c r="K78" s="9">
        <f t="shared" si="1"/>
        <v>0</v>
      </c>
    </row>
    <row r="79" spans="1:11" ht="38.25" hidden="1">
      <c r="A79" s="55"/>
      <c r="B79" s="58"/>
      <c r="C79" s="58"/>
      <c r="D79" s="2" t="s">
        <v>11</v>
      </c>
      <c r="E79" s="14">
        <f aca="true" t="shared" si="16" ref="E79:J79">E84+E89+E95+E100+E105</f>
        <v>0</v>
      </c>
      <c r="F79" s="14">
        <f t="shared" si="16"/>
        <v>0</v>
      </c>
      <c r="G79" s="14">
        <f t="shared" si="16"/>
        <v>0</v>
      </c>
      <c r="H79" s="23">
        <f t="shared" si="16"/>
        <v>0</v>
      </c>
      <c r="I79" s="14">
        <f t="shared" si="16"/>
        <v>0</v>
      </c>
      <c r="J79" s="14">
        <f t="shared" si="16"/>
        <v>0</v>
      </c>
      <c r="K79" s="9">
        <f t="shared" si="1"/>
        <v>0</v>
      </c>
    </row>
    <row r="80" spans="1:11" ht="12.75" customHeight="1">
      <c r="A80" s="59" t="s">
        <v>27</v>
      </c>
      <c r="B80" s="49" t="s">
        <v>16</v>
      </c>
      <c r="C80" s="62" t="s">
        <v>28</v>
      </c>
      <c r="D80" s="5" t="s">
        <v>7</v>
      </c>
      <c r="E80" s="13">
        <f aca="true" t="shared" si="17" ref="E80:J80">E81+E82+E83+E84</f>
        <v>0</v>
      </c>
      <c r="F80" s="13">
        <f t="shared" si="17"/>
        <v>0</v>
      </c>
      <c r="G80" s="13">
        <f t="shared" si="17"/>
        <v>0</v>
      </c>
      <c r="H80" s="26">
        <f t="shared" si="17"/>
        <v>0</v>
      </c>
      <c r="I80" s="13">
        <f t="shared" si="17"/>
        <v>0</v>
      </c>
      <c r="J80" s="13">
        <f t="shared" si="17"/>
        <v>0</v>
      </c>
      <c r="K80" s="5">
        <f t="shared" si="1"/>
        <v>0</v>
      </c>
    </row>
    <row r="81" spans="1:11" ht="25.5" hidden="1">
      <c r="A81" s="60"/>
      <c r="B81" s="50"/>
      <c r="C81" s="63"/>
      <c r="D81" s="1" t="s">
        <v>8</v>
      </c>
      <c r="E81" s="14"/>
      <c r="F81" s="14"/>
      <c r="G81" s="14"/>
      <c r="H81" s="23"/>
      <c r="I81" s="14"/>
      <c r="J81" s="14"/>
      <c r="K81" s="9">
        <f t="shared" si="1"/>
        <v>0</v>
      </c>
    </row>
    <row r="82" spans="1:11" ht="12.75" hidden="1">
      <c r="A82" s="60"/>
      <c r="B82" s="50"/>
      <c r="C82" s="63"/>
      <c r="D82" s="1" t="s">
        <v>9</v>
      </c>
      <c r="E82" s="14"/>
      <c r="F82" s="14"/>
      <c r="G82" s="17"/>
      <c r="H82" s="23"/>
      <c r="I82" s="14"/>
      <c r="J82" s="14"/>
      <c r="K82" s="9">
        <f t="shared" si="1"/>
        <v>0</v>
      </c>
    </row>
    <row r="83" spans="1:11" ht="60" customHeight="1">
      <c r="A83" s="60"/>
      <c r="B83" s="50"/>
      <c r="C83" s="63"/>
      <c r="D83" s="1" t="s">
        <v>10</v>
      </c>
      <c r="E83" s="14"/>
      <c r="F83" s="14"/>
      <c r="G83" s="17"/>
      <c r="H83" s="23"/>
      <c r="I83" s="14"/>
      <c r="J83" s="14"/>
      <c r="K83" s="9">
        <f t="shared" si="1"/>
        <v>0</v>
      </c>
    </row>
    <row r="84" spans="1:11" ht="38.25" hidden="1">
      <c r="A84" s="61"/>
      <c r="B84" s="51"/>
      <c r="C84" s="64"/>
      <c r="D84" s="2" t="s">
        <v>11</v>
      </c>
      <c r="E84" s="14"/>
      <c r="F84" s="14"/>
      <c r="G84" s="17"/>
      <c r="H84" s="23"/>
      <c r="I84" s="14"/>
      <c r="J84" s="14"/>
      <c r="K84" s="9">
        <f t="shared" si="1"/>
        <v>0</v>
      </c>
    </row>
    <row r="85" spans="1:11" ht="12" customHeight="1">
      <c r="A85" s="59" t="s">
        <v>29</v>
      </c>
      <c r="B85" s="49" t="s">
        <v>16</v>
      </c>
      <c r="C85" s="62" t="s">
        <v>30</v>
      </c>
      <c r="D85" s="5" t="s">
        <v>7</v>
      </c>
      <c r="E85" s="13">
        <f aca="true" t="shared" si="18" ref="E85:J85">E86+E87+E88+E89</f>
        <v>0</v>
      </c>
      <c r="F85" s="13">
        <f t="shared" si="18"/>
        <v>0</v>
      </c>
      <c r="G85" s="13">
        <f t="shared" si="18"/>
        <v>0</v>
      </c>
      <c r="H85" s="26">
        <f t="shared" si="18"/>
        <v>0</v>
      </c>
      <c r="I85" s="13">
        <f t="shared" si="18"/>
        <v>0</v>
      </c>
      <c r="J85" s="13">
        <f t="shared" si="18"/>
        <v>0</v>
      </c>
      <c r="K85" s="5">
        <f t="shared" si="1"/>
        <v>0</v>
      </c>
    </row>
    <row r="86" spans="1:11" ht="25.5" hidden="1">
      <c r="A86" s="60"/>
      <c r="B86" s="50"/>
      <c r="C86" s="63"/>
      <c r="D86" s="1" t="s">
        <v>8</v>
      </c>
      <c r="E86" s="14"/>
      <c r="F86" s="14"/>
      <c r="G86" s="17"/>
      <c r="H86" s="23"/>
      <c r="I86" s="14"/>
      <c r="J86" s="14"/>
      <c r="K86" s="9">
        <f t="shared" si="1"/>
        <v>0</v>
      </c>
    </row>
    <row r="87" spans="1:11" ht="12.75" hidden="1">
      <c r="A87" s="60"/>
      <c r="B87" s="50"/>
      <c r="C87" s="63"/>
      <c r="D87" s="1" t="s">
        <v>9</v>
      </c>
      <c r="E87" s="14"/>
      <c r="F87" s="14"/>
      <c r="G87" s="17"/>
      <c r="H87" s="23"/>
      <c r="I87" s="14"/>
      <c r="J87" s="14"/>
      <c r="K87" s="9">
        <f t="shared" si="1"/>
        <v>0</v>
      </c>
    </row>
    <row r="88" spans="1:11" ht="36.75" customHeight="1">
      <c r="A88" s="60"/>
      <c r="B88" s="50"/>
      <c r="C88" s="63"/>
      <c r="D88" s="1" t="s">
        <v>10</v>
      </c>
      <c r="E88" s="14"/>
      <c r="F88" s="14"/>
      <c r="G88" s="17"/>
      <c r="H88" s="23"/>
      <c r="I88" s="14"/>
      <c r="J88" s="14"/>
      <c r="K88" s="9">
        <f t="shared" si="1"/>
        <v>0</v>
      </c>
    </row>
    <row r="89" spans="1:11" ht="38.25" hidden="1">
      <c r="A89" s="61"/>
      <c r="B89" s="51"/>
      <c r="C89" s="64"/>
      <c r="D89" s="2" t="s">
        <v>11</v>
      </c>
      <c r="E89" s="14"/>
      <c r="F89" s="14"/>
      <c r="G89" s="14"/>
      <c r="H89" s="23"/>
      <c r="I89" s="14"/>
      <c r="J89" s="14"/>
      <c r="K89" s="9">
        <f t="shared" si="1"/>
        <v>0</v>
      </c>
    </row>
    <row r="90" spans="1:11" ht="12.75">
      <c r="A90" s="4"/>
      <c r="B90" s="3"/>
      <c r="C90" s="34"/>
      <c r="D90" s="2"/>
      <c r="E90" s="14"/>
      <c r="F90" s="14"/>
      <c r="G90" s="14"/>
      <c r="H90" s="23"/>
      <c r="I90" s="14"/>
      <c r="J90" s="14"/>
      <c r="K90" s="9">
        <f t="shared" si="1"/>
        <v>0</v>
      </c>
    </row>
    <row r="91" spans="1:11" ht="12" customHeight="1">
      <c r="A91" s="59" t="s">
        <v>31</v>
      </c>
      <c r="B91" s="49" t="s">
        <v>16</v>
      </c>
      <c r="C91" s="62" t="s">
        <v>32</v>
      </c>
      <c r="D91" s="5" t="s">
        <v>7</v>
      </c>
      <c r="E91" s="13">
        <f aca="true" t="shared" si="19" ref="E91:J91">E92+E93+E94+E95</f>
        <v>0</v>
      </c>
      <c r="F91" s="13">
        <f t="shared" si="19"/>
        <v>0</v>
      </c>
      <c r="G91" s="13">
        <f t="shared" si="19"/>
        <v>0</v>
      </c>
      <c r="H91" s="26">
        <f t="shared" si="19"/>
        <v>0</v>
      </c>
      <c r="I91" s="13">
        <f t="shared" si="19"/>
        <v>0</v>
      </c>
      <c r="J91" s="13">
        <f t="shared" si="19"/>
        <v>0</v>
      </c>
      <c r="K91" s="5">
        <f t="shared" si="1"/>
        <v>0</v>
      </c>
    </row>
    <row r="92" spans="1:11" ht="0.75" customHeight="1" hidden="1">
      <c r="A92" s="60"/>
      <c r="B92" s="50"/>
      <c r="C92" s="63"/>
      <c r="D92" s="1" t="s">
        <v>8</v>
      </c>
      <c r="E92" s="14"/>
      <c r="F92" s="14"/>
      <c r="G92" s="14"/>
      <c r="H92" s="23"/>
      <c r="I92" s="14"/>
      <c r="J92" s="14"/>
      <c r="K92" s="9">
        <f t="shared" si="1"/>
        <v>0</v>
      </c>
    </row>
    <row r="93" spans="1:11" ht="12.75" hidden="1">
      <c r="A93" s="60"/>
      <c r="B93" s="50"/>
      <c r="C93" s="63"/>
      <c r="D93" s="1" t="s">
        <v>9</v>
      </c>
      <c r="E93" s="14"/>
      <c r="F93" s="14"/>
      <c r="G93" s="14"/>
      <c r="H93" s="23"/>
      <c r="I93" s="14"/>
      <c r="J93" s="14"/>
      <c r="K93" s="9">
        <f t="shared" si="1"/>
        <v>0</v>
      </c>
    </row>
    <row r="94" spans="1:11" ht="63.75" customHeight="1">
      <c r="A94" s="60"/>
      <c r="B94" s="50"/>
      <c r="C94" s="63"/>
      <c r="D94" s="1" t="s">
        <v>10</v>
      </c>
      <c r="E94" s="14"/>
      <c r="F94" s="14"/>
      <c r="G94" s="14"/>
      <c r="H94" s="23"/>
      <c r="I94" s="14"/>
      <c r="J94" s="14"/>
      <c r="K94" s="9">
        <f aca="true" t="shared" si="20" ref="K94:K157">SUM(E94:J94)</f>
        <v>0</v>
      </c>
    </row>
    <row r="95" spans="1:11" ht="38.25" hidden="1">
      <c r="A95" s="61"/>
      <c r="B95" s="51"/>
      <c r="C95" s="64"/>
      <c r="D95" s="2" t="s">
        <v>11</v>
      </c>
      <c r="E95" s="14"/>
      <c r="F95" s="14"/>
      <c r="G95" s="14"/>
      <c r="H95" s="23"/>
      <c r="I95" s="14"/>
      <c r="J95" s="14"/>
      <c r="K95" s="9">
        <f t="shared" si="20"/>
        <v>0</v>
      </c>
    </row>
    <row r="96" spans="1:11" ht="12.75" customHeight="1">
      <c r="A96" s="53" t="s">
        <v>33</v>
      </c>
      <c r="B96" s="56" t="s">
        <v>34</v>
      </c>
      <c r="C96" s="68" t="s">
        <v>35</v>
      </c>
      <c r="D96" s="5" t="s">
        <v>7</v>
      </c>
      <c r="E96" s="13">
        <f aca="true" t="shared" si="21" ref="E96:J96">E97+E98+E99+E100</f>
        <v>1267.7</v>
      </c>
      <c r="F96" s="13">
        <f t="shared" si="21"/>
        <v>1270.4</v>
      </c>
      <c r="G96" s="13">
        <f t="shared" si="21"/>
        <v>1245.4</v>
      </c>
      <c r="H96" s="26">
        <f t="shared" si="21"/>
        <v>1433.6</v>
      </c>
      <c r="I96" s="13">
        <f t="shared" si="21"/>
        <v>1332.2</v>
      </c>
      <c r="J96" s="13">
        <f t="shared" si="21"/>
        <v>1398.5</v>
      </c>
      <c r="K96" s="5">
        <f t="shared" si="20"/>
        <v>7947.8</v>
      </c>
    </row>
    <row r="97" spans="1:11" ht="25.5" hidden="1">
      <c r="A97" s="54"/>
      <c r="B97" s="57"/>
      <c r="C97" s="69"/>
      <c r="D97" s="1" t="s">
        <v>8</v>
      </c>
      <c r="E97" s="14"/>
      <c r="F97" s="14"/>
      <c r="G97" s="14"/>
      <c r="H97" s="23"/>
      <c r="I97" s="14"/>
      <c r="J97" s="14"/>
      <c r="K97" s="9">
        <f t="shared" si="20"/>
        <v>0</v>
      </c>
    </row>
    <row r="98" spans="1:11" ht="12.75" hidden="1">
      <c r="A98" s="54"/>
      <c r="B98" s="57"/>
      <c r="C98" s="69"/>
      <c r="D98" s="1" t="s">
        <v>9</v>
      </c>
      <c r="E98" s="14"/>
      <c r="F98" s="14"/>
      <c r="G98" s="14"/>
      <c r="H98" s="23"/>
      <c r="I98" s="14"/>
      <c r="J98" s="14"/>
      <c r="K98" s="9">
        <f t="shared" si="20"/>
        <v>0</v>
      </c>
    </row>
    <row r="99" spans="1:11" ht="49.5" customHeight="1">
      <c r="A99" s="54"/>
      <c r="B99" s="57"/>
      <c r="C99" s="69"/>
      <c r="D99" s="1" t="s">
        <v>10</v>
      </c>
      <c r="E99" s="14">
        <v>1267.7</v>
      </c>
      <c r="F99" s="14">
        <v>1270.4</v>
      </c>
      <c r="G99" s="14">
        <v>1245.4</v>
      </c>
      <c r="H99" s="23">
        <v>1433.6</v>
      </c>
      <c r="I99" s="14">
        <v>1332.2</v>
      </c>
      <c r="J99" s="14">
        <v>1398.5</v>
      </c>
      <c r="K99" s="9">
        <f t="shared" si="20"/>
        <v>7947.8</v>
      </c>
    </row>
    <row r="100" spans="1:11" ht="38.25" hidden="1">
      <c r="A100" s="55"/>
      <c r="B100" s="58"/>
      <c r="C100" s="70"/>
      <c r="D100" s="2" t="s">
        <v>11</v>
      </c>
      <c r="E100" s="14"/>
      <c r="F100" s="14"/>
      <c r="G100" s="14"/>
      <c r="H100" s="23"/>
      <c r="I100" s="14"/>
      <c r="J100" s="14"/>
      <c r="K100" s="9">
        <f t="shared" si="20"/>
        <v>0</v>
      </c>
    </row>
    <row r="101" spans="1:11" ht="12" customHeight="1">
      <c r="A101" s="53" t="s">
        <v>36</v>
      </c>
      <c r="B101" s="56" t="s">
        <v>34</v>
      </c>
      <c r="C101" s="68" t="s">
        <v>37</v>
      </c>
      <c r="D101" s="5" t="s">
        <v>7</v>
      </c>
      <c r="E101" s="13">
        <f aca="true" t="shared" si="22" ref="E101:J101">E102+E103+E104+E105</f>
        <v>823.3</v>
      </c>
      <c r="F101" s="13">
        <f t="shared" si="22"/>
        <v>1148.7</v>
      </c>
      <c r="G101" s="13">
        <f t="shared" si="22"/>
        <v>1107.2</v>
      </c>
      <c r="H101" s="26">
        <f t="shared" si="22"/>
        <v>1203.2</v>
      </c>
      <c r="I101" s="13">
        <f t="shared" si="22"/>
        <v>1142.3</v>
      </c>
      <c r="J101" s="13">
        <f t="shared" si="22"/>
        <v>1203.2</v>
      </c>
      <c r="K101" s="5">
        <f t="shared" si="20"/>
        <v>6627.9</v>
      </c>
    </row>
    <row r="102" spans="1:11" ht="25.5" hidden="1">
      <c r="A102" s="54"/>
      <c r="B102" s="57"/>
      <c r="C102" s="69"/>
      <c r="D102" s="1" t="s">
        <v>8</v>
      </c>
      <c r="E102" s="14"/>
      <c r="F102" s="14"/>
      <c r="G102" s="14"/>
      <c r="H102" s="23"/>
      <c r="I102" s="14"/>
      <c r="J102" s="14"/>
      <c r="K102" s="9">
        <f t="shared" si="20"/>
        <v>0</v>
      </c>
    </row>
    <row r="103" spans="1:11" ht="12.75" hidden="1">
      <c r="A103" s="54"/>
      <c r="B103" s="57"/>
      <c r="C103" s="69"/>
      <c r="D103" s="1" t="s">
        <v>9</v>
      </c>
      <c r="E103" s="14"/>
      <c r="F103" s="14"/>
      <c r="G103" s="14"/>
      <c r="H103" s="23"/>
      <c r="I103" s="14"/>
      <c r="J103" s="14"/>
      <c r="K103" s="9">
        <f t="shared" si="20"/>
        <v>0</v>
      </c>
    </row>
    <row r="104" spans="1:11" ht="38.25" customHeight="1">
      <c r="A104" s="54"/>
      <c r="B104" s="57"/>
      <c r="C104" s="69"/>
      <c r="D104" s="1" t="s">
        <v>10</v>
      </c>
      <c r="E104" s="14">
        <v>823.3</v>
      </c>
      <c r="F104" s="14">
        <v>1148.7</v>
      </c>
      <c r="G104" s="14">
        <v>1107.2</v>
      </c>
      <c r="H104" s="23">
        <v>1203.2</v>
      </c>
      <c r="I104" s="14">
        <v>1142.3</v>
      </c>
      <c r="J104" s="14">
        <v>1203.2</v>
      </c>
      <c r="K104" s="9">
        <f t="shared" si="20"/>
        <v>6627.9</v>
      </c>
    </row>
    <row r="105" spans="1:11" ht="38.25" hidden="1">
      <c r="A105" s="55"/>
      <c r="B105" s="58"/>
      <c r="C105" s="70"/>
      <c r="D105" s="2" t="s">
        <v>11</v>
      </c>
      <c r="E105" s="14"/>
      <c r="F105" s="14"/>
      <c r="G105" s="14"/>
      <c r="H105" s="23"/>
      <c r="I105" s="14"/>
      <c r="J105" s="14"/>
      <c r="K105" s="9">
        <f t="shared" si="20"/>
        <v>0</v>
      </c>
    </row>
    <row r="106" spans="1:11" ht="12.75" customHeight="1">
      <c r="A106" s="53" t="s">
        <v>38</v>
      </c>
      <c r="B106" s="56" t="s">
        <v>34</v>
      </c>
      <c r="C106" s="56" t="s">
        <v>39</v>
      </c>
      <c r="D106" s="5" t="s">
        <v>7</v>
      </c>
      <c r="E106" s="13">
        <f aca="true" t="shared" si="23" ref="E106:J106">E107+E108+E109+E110</f>
        <v>0</v>
      </c>
      <c r="F106" s="13">
        <f t="shared" si="23"/>
        <v>0</v>
      </c>
      <c r="G106" s="13">
        <f t="shared" si="23"/>
        <v>0</v>
      </c>
      <c r="H106" s="26">
        <f t="shared" si="23"/>
        <v>0</v>
      </c>
      <c r="I106" s="13">
        <f t="shared" si="23"/>
        <v>0</v>
      </c>
      <c r="J106" s="13">
        <f t="shared" si="23"/>
        <v>0</v>
      </c>
      <c r="K106" s="5">
        <f t="shared" si="20"/>
        <v>0</v>
      </c>
    </row>
    <row r="107" spans="1:11" ht="25.5" hidden="1">
      <c r="A107" s="54"/>
      <c r="B107" s="57"/>
      <c r="C107" s="57"/>
      <c r="D107" s="1" t="s">
        <v>8</v>
      </c>
      <c r="E107" s="14"/>
      <c r="F107" s="14"/>
      <c r="G107" s="14"/>
      <c r="H107" s="23"/>
      <c r="I107" s="14"/>
      <c r="J107" s="14"/>
      <c r="K107" s="9">
        <f t="shared" si="20"/>
        <v>0</v>
      </c>
    </row>
    <row r="108" spans="1:11" ht="12.75" hidden="1">
      <c r="A108" s="54"/>
      <c r="B108" s="57"/>
      <c r="C108" s="57"/>
      <c r="D108" s="1" t="s">
        <v>9</v>
      </c>
      <c r="E108" s="14"/>
      <c r="F108" s="14"/>
      <c r="G108" s="14"/>
      <c r="H108" s="23"/>
      <c r="I108" s="14"/>
      <c r="J108" s="14"/>
      <c r="K108" s="9">
        <f t="shared" si="20"/>
        <v>0</v>
      </c>
    </row>
    <row r="109" spans="1:11" ht="12.75">
      <c r="A109" s="54"/>
      <c r="B109" s="57"/>
      <c r="C109" s="57"/>
      <c r="D109" s="1" t="s">
        <v>10</v>
      </c>
      <c r="E109" s="14"/>
      <c r="F109" s="14"/>
      <c r="G109" s="14"/>
      <c r="H109" s="23"/>
      <c r="I109" s="14"/>
      <c r="J109" s="14"/>
      <c r="K109" s="9">
        <f t="shared" si="20"/>
        <v>0</v>
      </c>
    </row>
    <row r="110" spans="1:11" ht="38.25" customHeight="1" hidden="1">
      <c r="A110" s="55"/>
      <c r="B110" s="58"/>
      <c r="C110" s="58"/>
      <c r="D110" s="2" t="s">
        <v>11</v>
      </c>
      <c r="E110" s="14"/>
      <c r="F110" s="14"/>
      <c r="G110" s="14"/>
      <c r="H110" s="23"/>
      <c r="I110" s="14"/>
      <c r="J110" s="14"/>
      <c r="K110" s="9">
        <f t="shared" si="20"/>
        <v>0</v>
      </c>
    </row>
    <row r="111" spans="1:11" ht="12.75">
      <c r="A111" s="6"/>
      <c r="B111" s="7"/>
      <c r="C111" s="7"/>
      <c r="D111" s="2"/>
      <c r="E111" s="14"/>
      <c r="F111" s="14"/>
      <c r="G111" s="14"/>
      <c r="H111" s="23"/>
      <c r="I111" s="14"/>
      <c r="J111" s="14"/>
      <c r="K111" s="9">
        <f t="shared" si="20"/>
        <v>0</v>
      </c>
    </row>
    <row r="112" spans="1:11" ht="12.75" customHeight="1">
      <c r="A112" s="53" t="s">
        <v>40</v>
      </c>
      <c r="B112" s="56" t="s">
        <v>34</v>
      </c>
      <c r="C112" s="56" t="s">
        <v>41</v>
      </c>
      <c r="D112" s="5" t="s">
        <v>7</v>
      </c>
      <c r="E112" s="13">
        <f aca="true" t="shared" si="24" ref="E112:J112">E113+E114+E115+E116</f>
        <v>107.66</v>
      </c>
      <c r="F112" s="13">
        <f t="shared" si="24"/>
        <v>0</v>
      </c>
      <c r="G112" s="13">
        <f t="shared" si="24"/>
        <v>110.586</v>
      </c>
      <c r="H112" s="26">
        <f t="shared" si="24"/>
        <v>96.3</v>
      </c>
      <c r="I112" s="13">
        <f t="shared" si="24"/>
        <v>61.6</v>
      </c>
      <c r="J112" s="13">
        <f t="shared" si="24"/>
        <v>61.3</v>
      </c>
      <c r="K112" s="5">
        <f t="shared" si="20"/>
        <v>437.446</v>
      </c>
    </row>
    <row r="113" spans="1:11" ht="25.5" hidden="1">
      <c r="A113" s="54"/>
      <c r="B113" s="57"/>
      <c r="C113" s="57"/>
      <c r="D113" s="1" t="s">
        <v>8</v>
      </c>
      <c r="E113" s="14"/>
      <c r="F113" s="14"/>
      <c r="G113" s="14"/>
      <c r="H113" s="23"/>
      <c r="I113" s="14"/>
      <c r="J113" s="14"/>
      <c r="K113" s="9">
        <f t="shared" si="20"/>
        <v>0</v>
      </c>
    </row>
    <row r="114" spans="1:11" ht="12.75" hidden="1">
      <c r="A114" s="54"/>
      <c r="B114" s="57"/>
      <c r="C114" s="57"/>
      <c r="D114" s="1" t="s">
        <v>9</v>
      </c>
      <c r="E114" s="14"/>
      <c r="F114" s="14"/>
      <c r="G114" s="14"/>
      <c r="H114" s="23"/>
      <c r="I114" s="14"/>
      <c r="J114" s="14"/>
      <c r="K114" s="9">
        <f t="shared" si="20"/>
        <v>0</v>
      </c>
    </row>
    <row r="115" spans="1:11" ht="26.25" customHeight="1">
      <c r="A115" s="54"/>
      <c r="B115" s="57"/>
      <c r="C115" s="57"/>
      <c r="D115" s="1" t="s">
        <v>10</v>
      </c>
      <c r="E115" s="14">
        <v>107.66</v>
      </c>
      <c r="F115" s="14">
        <v>0</v>
      </c>
      <c r="G115" s="14">
        <v>110.586</v>
      </c>
      <c r="H115" s="23">
        <v>96.3</v>
      </c>
      <c r="I115" s="14">
        <v>61.6</v>
      </c>
      <c r="J115" s="14">
        <v>61.3</v>
      </c>
      <c r="K115" s="9">
        <f t="shared" si="20"/>
        <v>437.446</v>
      </c>
    </row>
    <row r="116" spans="1:11" ht="38.25" hidden="1">
      <c r="A116" s="55"/>
      <c r="B116" s="58"/>
      <c r="C116" s="58"/>
      <c r="D116" s="2" t="s">
        <v>11</v>
      </c>
      <c r="E116" s="14"/>
      <c r="F116" s="14"/>
      <c r="G116" s="14"/>
      <c r="H116" s="23"/>
      <c r="I116" s="14"/>
      <c r="J116" s="14"/>
      <c r="K116" s="9">
        <f t="shared" si="20"/>
        <v>0</v>
      </c>
    </row>
    <row r="117" spans="1:11" ht="12.75" customHeight="1">
      <c r="A117" s="53" t="s">
        <v>42</v>
      </c>
      <c r="B117" s="56" t="s">
        <v>34</v>
      </c>
      <c r="C117" s="56" t="s">
        <v>43</v>
      </c>
      <c r="D117" s="5" t="s">
        <v>7</v>
      </c>
      <c r="E117" s="13">
        <f>E118+E119+E120+E121</f>
        <v>20</v>
      </c>
      <c r="F117" s="13">
        <f>F118+F119+F120+F121</f>
        <v>30</v>
      </c>
      <c r="G117" s="13">
        <f>G118+G119+G120+G121</f>
        <v>21.3</v>
      </c>
      <c r="H117" s="26">
        <f>H120</f>
        <v>21.3</v>
      </c>
      <c r="I117" s="13">
        <f>I120</f>
        <v>21.3</v>
      </c>
      <c r="J117" s="13">
        <f>J120</f>
        <v>21.3</v>
      </c>
      <c r="K117" s="5">
        <f t="shared" si="20"/>
        <v>135.2</v>
      </c>
    </row>
    <row r="118" spans="1:11" ht="0.75" customHeight="1" hidden="1">
      <c r="A118" s="54"/>
      <c r="B118" s="57"/>
      <c r="C118" s="57"/>
      <c r="D118" s="1" t="s">
        <v>8</v>
      </c>
      <c r="E118" s="14"/>
      <c r="F118" s="14"/>
      <c r="G118" s="14"/>
      <c r="H118" s="23"/>
      <c r="I118" s="14"/>
      <c r="J118" s="14"/>
      <c r="K118" s="9">
        <f t="shared" si="20"/>
        <v>0</v>
      </c>
    </row>
    <row r="119" spans="1:11" ht="12.75" hidden="1">
      <c r="A119" s="54"/>
      <c r="B119" s="57"/>
      <c r="C119" s="57"/>
      <c r="D119" s="1" t="s">
        <v>9</v>
      </c>
      <c r="E119" s="14"/>
      <c r="F119" s="14"/>
      <c r="G119" s="14"/>
      <c r="H119" s="23"/>
      <c r="I119" s="14"/>
      <c r="J119" s="14"/>
      <c r="K119" s="9">
        <f t="shared" si="20"/>
        <v>0</v>
      </c>
    </row>
    <row r="120" spans="1:11" ht="12.75">
      <c r="A120" s="54"/>
      <c r="B120" s="57"/>
      <c r="C120" s="57"/>
      <c r="D120" s="1" t="s">
        <v>10</v>
      </c>
      <c r="E120" s="14">
        <v>20</v>
      </c>
      <c r="F120" s="14">
        <v>30</v>
      </c>
      <c r="G120" s="14">
        <v>21.3</v>
      </c>
      <c r="H120" s="23">
        <v>21.3</v>
      </c>
      <c r="I120" s="14">
        <v>21.3</v>
      </c>
      <c r="J120" s="14">
        <v>21.3</v>
      </c>
      <c r="K120" s="9">
        <f t="shared" si="20"/>
        <v>135.2</v>
      </c>
    </row>
    <row r="121" spans="1:11" ht="38.25" hidden="1">
      <c r="A121" s="55"/>
      <c r="B121" s="58"/>
      <c r="C121" s="58"/>
      <c r="D121" s="2" t="s">
        <v>11</v>
      </c>
      <c r="E121" s="14"/>
      <c r="F121" s="14"/>
      <c r="G121" s="14"/>
      <c r="H121" s="23"/>
      <c r="I121" s="14"/>
      <c r="J121" s="14"/>
      <c r="K121" s="9">
        <f t="shared" si="20"/>
        <v>0</v>
      </c>
    </row>
    <row r="122" spans="1:11" ht="12" customHeight="1">
      <c r="A122" s="53" t="s">
        <v>44</v>
      </c>
      <c r="B122" s="56" t="s">
        <v>34</v>
      </c>
      <c r="C122" s="56" t="s">
        <v>45</v>
      </c>
      <c r="D122" s="5" t="s">
        <v>7</v>
      </c>
      <c r="E122" s="13">
        <f>E123+E124+E125+E126</f>
        <v>19.9</v>
      </c>
      <c r="F122" s="13">
        <f>F123+F124+F125+F126</f>
        <v>19.9</v>
      </c>
      <c r="G122" s="13">
        <f>G123+G124+G125+G126</f>
        <v>15.9</v>
      </c>
      <c r="H122" s="26">
        <f>H125</f>
        <v>15.9</v>
      </c>
      <c r="I122" s="13">
        <f>I125</f>
        <v>15.9</v>
      </c>
      <c r="J122" s="13">
        <f>J125</f>
        <v>15.9</v>
      </c>
      <c r="K122" s="5">
        <f t="shared" si="20"/>
        <v>103.4</v>
      </c>
    </row>
    <row r="123" spans="1:11" ht="25.5" hidden="1">
      <c r="A123" s="54"/>
      <c r="B123" s="57"/>
      <c r="C123" s="57"/>
      <c r="D123" s="1" t="s">
        <v>8</v>
      </c>
      <c r="E123" s="14"/>
      <c r="F123" s="14"/>
      <c r="G123" s="14"/>
      <c r="H123" s="23"/>
      <c r="I123" s="14"/>
      <c r="J123" s="14"/>
      <c r="K123" s="9">
        <f t="shared" si="20"/>
        <v>0</v>
      </c>
    </row>
    <row r="124" spans="1:11" ht="12.75" hidden="1">
      <c r="A124" s="54"/>
      <c r="B124" s="57"/>
      <c r="C124" s="57"/>
      <c r="D124" s="1" t="s">
        <v>9</v>
      </c>
      <c r="E124" s="14"/>
      <c r="F124" s="14"/>
      <c r="G124" s="14"/>
      <c r="H124" s="23"/>
      <c r="I124" s="14"/>
      <c r="J124" s="14"/>
      <c r="K124" s="9">
        <f t="shared" si="20"/>
        <v>0</v>
      </c>
    </row>
    <row r="125" spans="1:11" ht="12.75">
      <c r="A125" s="54"/>
      <c r="B125" s="57"/>
      <c r="C125" s="57"/>
      <c r="D125" s="1" t="s">
        <v>10</v>
      </c>
      <c r="E125" s="14">
        <v>19.9</v>
      </c>
      <c r="F125" s="14">
        <v>19.9</v>
      </c>
      <c r="G125" s="14">
        <v>15.9</v>
      </c>
      <c r="H125" s="23">
        <v>15.9</v>
      </c>
      <c r="I125" s="14">
        <v>15.9</v>
      </c>
      <c r="J125" s="14">
        <v>15.9</v>
      </c>
      <c r="K125" s="9">
        <f t="shared" si="20"/>
        <v>103.4</v>
      </c>
    </row>
    <row r="126" spans="1:11" ht="33" customHeight="1">
      <c r="A126" s="55"/>
      <c r="B126" s="58"/>
      <c r="C126" s="58"/>
      <c r="D126" s="2"/>
      <c r="E126" s="14"/>
      <c r="F126" s="14"/>
      <c r="G126" s="14"/>
      <c r="H126" s="23"/>
      <c r="I126" s="14"/>
      <c r="J126" s="14"/>
      <c r="K126" s="9">
        <f t="shared" si="20"/>
        <v>0</v>
      </c>
    </row>
    <row r="127" spans="1:11" ht="12" customHeight="1">
      <c r="A127" s="53" t="s">
        <v>46</v>
      </c>
      <c r="B127" s="56" t="s">
        <v>34</v>
      </c>
      <c r="C127" s="71" t="s">
        <v>56</v>
      </c>
      <c r="D127" s="5" t="s">
        <v>7</v>
      </c>
      <c r="E127" s="13">
        <f aca="true" t="shared" si="25" ref="E127:J127">E128+E129+E130+E131</f>
        <v>0</v>
      </c>
      <c r="F127" s="13">
        <f t="shared" si="25"/>
        <v>0</v>
      </c>
      <c r="G127" s="13">
        <f t="shared" si="25"/>
        <v>0</v>
      </c>
      <c r="H127" s="26">
        <f t="shared" si="25"/>
        <v>0</v>
      </c>
      <c r="I127" s="13">
        <f t="shared" si="25"/>
        <v>0</v>
      </c>
      <c r="J127" s="13">
        <f t="shared" si="25"/>
        <v>0</v>
      </c>
      <c r="K127" s="5">
        <f t="shared" si="20"/>
        <v>0</v>
      </c>
    </row>
    <row r="128" spans="1:11" ht="0.75" customHeight="1" hidden="1">
      <c r="A128" s="54"/>
      <c r="B128" s="57"/>
      <c r="C128" s="72"/>
      <c r="D128" s="1" t="s">
        <v>8</v>
      </c>
      <c r="E128" s="14"/>
      <c r="F128" s="14"/>
      <c r="G128" s="14"/>
      <c r="H128" s="23"/>
      <c r="I128" s="14"/>
      <c r="J128" s="14"/>
      <c r="K128" s="9">
        <f t="shared" si="20"/>
        <v>0</v>
      </c>
    </row>
    <row r="129" spans="1:11" ht="29.25" customHeight="1" hidden="1">
      <c r="A129" s="54"/>
      <c r="B129" s="57"/>
      <c r="C129" s="72"/>
      <c r="D129" s="1" t="s">
        <v>9</v>
      </c>
      <c r="E129" s="14"/>
      <c r="F129" s="14"/>
      <c r="G129" s="14"/>
      <c r="H129" s="23"/>
      <c r="I129" s="14"/>
      <c r="J129" s="14"/>
      <c r="K129" s="9">
        <f t="shared" si="20"/>
        <v>0</v>
      </c>
    </row>
    <row r="130" spans="1:11" ht="27.75" customHeight="1">
      <c r="A130" s="54"/>
      <c r="B130" s="57"/>
      <c r="C130" s="72"/>
      <c r="D130" s="1" t="s">
        <v>10</v>
      </c>
      <c r="E130" s="14"/>
      <c r="F130" s="14"/>
      <c r="G130" s="14"/>
      <c r="H130" s="23"/>
      <c r="I130" s="14"/>
      <c r="J130" s="14"/>
      <c r="K130" s="9">
        <f t="shared" si="20"/>
        <v>0</v>
      </c>
    </row>
    <row r="131" spans="1:11" ht="45.75" customHeight="1">
      <c r="A131" s="55"/>
      <c r="B131" s="58"/>
      <c r="C131" s="73"/>
      <c r="D131" s="2"/>
      <c r="E131" s="14"/>
      <c r="F131" s="14"/>
      <c r="G131" s="14"/>
      <c r="H131" s="23"/>
      <c r="I131" s="14"/>
      <c r="J131" s="14"/>
      <c r="K131" s="9">
        <f t="shared" si="20"/>
        <v>0</v>
      </c>
    </row>
    <row r="132" spans="1:11" ht="12.75">
      <c r="A132" s="74" t="s">
        <v>47</v>
      </c>
      <c r="B132" s="56" t="s">
        <v>34</v>
      </c>
      <c r="C132" s="68" t="s">
        <v>86</v>
      </c>
      <c r="D132" s="5" t="s">
        <v>7</v>
      </c>
      <c r="E132" s="14"/>
      <c r="F132" s="13">
        <f>F134+F135</f>
        <v>11.2</v>
      </c>
      <c r="G132" s="13">
        <f>G134+G135</f>
        <v>12.1</v>
      </c>
      <c r="H132" s="27">
        <f>H134+H135</f>
        <v>24.9</v>
      </c>
      <c r="I132" s="14"/>
      <c r="J132" s="14"/>
      <c r="K132" s="5">
        <f t="shared" si="20"/>
        <v>48.199999999999996</v>
      </c>
    </row>
    <row r="133" spans="1:11" ht="25.5" hidden="1">
      <c r="A133" s="75"/>
      <c r="B133" s="50"/>
      <c r="C133" s="69"/>
      <c r="D133" s="1" t="s">
        <v>8</v>
      </c>
      <c r="E133" s="14"/>
      <c r="F133" s="14"/>
      <c r="G133" s="14"/>
      <c r="H133" s="23"/>
      <c r="I133" s="14"/>
      <c r="J133" s="14"/>
      <c r="K133" s="9">
        <f t="shared" si="20"/>
        <v>0</v>
      </c>
    </row>
    <row r="134" spans="1:11" ht="12.75" hidden="1">
      <c r="A134" s="75"/>
      <c r="B134" s="50"/>
      <c r="C134" s="69"/>
      <c r="D134" s="1" t="s">
        <v>9</v>
      </c>
      <c r="E134" s="14"/>
      <c r="F134" s="14"/>
      <c r="G134" s="14"/>
      <c r="H134" s="25"/>
      <c r="I134" s="14"/>
      <c r="J134" s="14"/>
      <c r="K134" s="9">
        <f t="shared" si="20"/>
        <v>0</v>
      </c>
    </row>
    <row r="135" spans="1:11" ht="12.75">
      <c r="A135" s="75"/>
      <c r="B135" s="50"/>
      <c r="C135" s="69"/>
      <c r="D135" s="1" t="s">
        <v>10</v>
      </c>
      <c r="E135" s="14"/>
      <c r="F135" s="14">
        <v>11.2</v>
      </c>
      <c r="G135" s="14">
        <v>12.1</v>
      </c>
      <c r="H135" s="29">
        <v>24.9</v>
      </c>
      <c r="I135" s="14"/>
      <c r="J135" s="14"/>
      <c r="K135" s="9">
        <f t="shared" si="20"/>
        <v>48.199999999999996</v>
      </c>
    </row>
    <row r="136" spans="1:11" ht="204" customHeight="1">
      <c r="A136" s="76"/>
      <c r="B136" s="51"/>
      <c r="C136" s="70"/>
      <c r="D136" s="2"/>
      <c r="E136" s="14"/>
      <c r="F136" s="14"/>
      <c r="G136" s="14"/>
      <c r="H136" s="23"/>
      <c r="I136" s="14"/>
      <c r="J136" s="14"/>
      <c r="K136" s="9">
        <f t="shared" si="20"/>
        <v>0</v>
      </c>
    </row>
    <row r="137" spans="1:11" ht="12.75">
      <c r="A137" s="74" t="s">
        <v>48</v>
      </c>
      <c r="B137" s="56" t="s">
        <v>34</v>
      </c>
      <c r="C137" s="68" t="s">
        <v>58</v>
      </c>
      <c r="D137" s="5" t="s">
        <v>7</v>
      </c>
      <c r="E137" s="13">
        <f>E138+E139+E140+E141</f>
        <v>854.2</v>
      </c>
      <c r="F137" s="13">
        <f>F139</f>
        <v>0</v>
      </c>
      <c r="G137" s="13"/>
      <c r="H137" s="26"/>
      <c r="I137" s="13"/>
      <c r="J137" s="13"/>
      <c r="K137" s="5">
        <f t="shared" si="20"/>
        <v>854.2</v>
      </c>
    </row>
    <row r="138" spans="1:11" ht="25.5" hidden="1">
      <c r="A138" s="75"/>
      <c r="B138" s="50"/>
      <c r="C138" s="69"/>
      <c r="D138" s="1" t="s">
        <v>8</v>
      </c>
      <c r="E138" s="14"/>
      <c r="F138" s="14"/>
      <c r="G138" s="14"/>
      <c r="H138" s="23"/>
      <c r="I138" s="14"/>
      <c r="J138" s="14"/>
      <c r="K138" s="9">
        <f t="shared" si="20"/>
        <v>0</v>
      </c>
    </row>
    <row r="139" spans="1:11" ht="12.75" hidden="1">
      <c r="A139" s="75"/>
      <c r="B139" s="50"/>
      <c r="C139" s="69"/>
      <c r="D139" s="1" t="s">
        <v>9</v>
      </c>
      <c r="E139" s="14"/>
      <c r="F139" s="14"/>
      <c r="G139" s="14"/>
      <c r="H139" s="23"/>
      <c r="I139" s="14"/>
      <c r="J139" s="14"/>
      <c r="K139" s="9">
        <f t="shared" si="20"/>
        <v>0</v>
      </c>
    </row>
    <row r="140" spans="1:11" ht="25.5" customHeight="1">
      <c r="A140" s="75"/>
      <c r="B140" s="50"/>
      <c r="C140" s="69"/>
      <c r="D140" s="1" t="s">
        <v>10</v>
      </c>
      <c r="E140" s="14">
        <v>854.2</v>
      </c>
      <c r="F140" s="14"/>
      <c r="G140" s="14"/>
      <c r="H140" s="23"/>
      <c r="I140" s="14"/>
      <c r="J140" s="14"/>
      <c r="K140" s="9">
        <f t="shared" si="20"/>
        <v>854.2</v>
      </c>
    </row>
    <row r="141" spans="1:11" ht="0.75" customHeight="1" hidden="1">
      <c r="A141" s="76"/>
      <c r="B141" s="51"/>
      <c r="C141" s="70"/>
      <c r="D141" s="2" t="s">
        <v>11</v>
      </c>
      <c r="E141" s="14"/>
      <c r="F141" s="14"/>
      <c r="G141" s="14"/>
      <c r="H141" s="23"/>
      <c r="I141" s="14"/>
      <c r="J141" s="14"/>
      <c r="K141" s="9">
        <f t="shared" si="20"/>
        <v>0</v>
      </c>
    </row>
    <row r="142" spans="1:11" ht="12" customHeight="1">
      <c r="A142" s="74" t="s">
        <v>49</v>
      </c>
      <c r="B142" s="56" t="s">
        <v>34</v>
      </c>
      <c r="C142" s="68" t="s">
        <v>63</v>
      </c>
      <c r="D142" s="10" t="s">
        <v>61</v>
      </c>
      <c r="E142" s="13">
        <f>E144+E145</f>
        <v>289.5</v>
      </c>
      <c r="F142" s="14"/>
      <c r="G142" s="14"/>
      <c r="H142" s="23"/>
      <c r="I142" s="14"/>
      <c r="J142" s="14"/>
      <c r="K142" s="5">
        <f t="shared" si="20"/>
        <v>289.5</v>
      </c>
    </row>
    <row r="143" spans="1:11" ht="0.75" customHeight="1" hidden="1">
      <c r="A143" s="39"/>
      <c r="B143" s="50"/>
      <c r="C143" s="63"/>
      <c r="D143" s="1" t="s">
        <v>8</v>
      </c>
      <c r="E143" s="14"/>
      <c r="F143" s="14"/>
      <c r="G143" s="14"/>
      <c r="H143" s="23"/>
      <c r="I143" s="14"/>
      <c r="J143" s="14"/>
      <c r="K143" s="9">
        <f t="shared" si="20"/>
        <v>0</v>
      </c>
    </row>
    <row r="144" spans="1:11" ht="12.75" hidden="1">
      <c r="A144" s="39"/>
      <c r="B144" s="50"/>
      <c r="C144" s="63"/>
      <c r="D144" s="1" t="s">
        <v>9</v>
      </c>
      <c r="E144" s="14"/>
      <c r="F144" s="14"/>
      <c r="G144" s="14"/>
      <c r="H144" s="23"/>
      <c r="I144" s="14"/>
      <c r="J144" s="14"/>
      <c r="K144" s="9">
        <f t="shared" si="20"/>
        <v>0</v>
      </c>
    </row>
    <row r="145" spans="1:11" ht="12.75">
      <c r="A145" s="39"/>
      <c r="B145" s="50"/>
      <c r="C145" s="63"/>
      <c r="D145" s="1" t="s">
        <v>10</v>
      </c>
      <c r="E145" s="14">
        <v>289.5</v>
      </c>
      <c r="F145" s="14"/>
      <c r="G145" s="14"/>
      <c r="H145" s="23"/>
      <c r="I145" s="14"/>
      <c r="J145" s="14"/>
      <c r="K145" s="9">
        <f t="shared" si="20"/>
        <v>289.5</v>
      </c>
    </row>
    <row r="146" spans="1:11" ht="111.75" customHeight="1">
      <c r="A146" s="40"/>
      <c r="B146" s="51"/>
      <c r="C146" s="64"/>
      <c r="D146" s="2"/>
      <c r="E146" s="14"/>
      <c r="F146" s="14"/>
      <c r="G146" s="14"/>
      <c r="H146" s="23"/>
      <c r="I146" s="14"/>
      <c r="J146" s="14"/>
      <c r="K146" s="9">
        <f t="shared" si="20"/>
        <v>0</v>
      </c>
    </row>
    <row r="147" spans="1:11" ht="12.75">
      <c r="A147" s="74" t="s">
        <v>50</v>
      </c>
      <c r="B147" s="56" t="s">
        <v>34</v>
      </c>
      <c r="C147" s="68" t="s">
        <v>62</v>
      </c>
      <c r="D147" s="10" t="s">
        <v>61</v>
      </c>
      <c r="E147" s="14"/>
      <c r="F147" s="13">
        <f>F149+F150+F148</f>
        <v>404.2</v>
      </c>
      <c r="G147" s="14"/>
      <c r="H147" s="23"/>
      <c r="I147" s="14"/>
      <c r="J147" s="14"/>
      <c r="K147" s="5">
        <f t="shared" si="20"/>
        <v>404.2</v>
      </c>
    </row>
    <row r="148" spans="1:11" ht="25.5" customHeight="1" hidden="1">
      <c r="A148" s="39"/>
      <c r="B148" s="50"/>
      <c r="C148" s="63"/>
      <c r="D148" s="1" t="s">
        <v>8</v>
      </c>
      <c r="E148" s="14"/>
      <c r="F148" s="14"/>
      <c r="G148" s="14"/>
      <c r="H148" s="23"/>
      <c r="I148" s="14"/>
      <c r="J148" s="14"/>
      <c r="K148" s="9">
        <f t="shared" si="20"/>
        <v>0</v>
      </c>
    </row>
    <row r="149" spans="1:11" ht="12.75" hidden="1">
      <c r="A149" s="39"/>
      <c r="B149" s="50"/>
      <c r="C149" s="63"/>
      <c r="D149" s="1" t="s">
        <v>9</v>
      </c>
      <c r="E149" s="14" t="s">
        <v>60</v>
      </c>
      <c r="F149" s="14"/>
      <c r="G149" s="14"/>
      <c r="H149" s="23"/>
      <c r="I149" s="14"/>
      <c r="J149" s="14"/>
      <c r="K149" s="9">
        <f t="shared" si="20"/>
        <v>0</v>
      </c>
    </row>
    <row r="150" spans="1:11" ht="12.75">
      <c r="A150" s="39"/>
      <c r="B150" s="50"/>
      <c r="C150" s="63"/>
      <c r="D150" s="1" t="s">
        <v>10</v>
      </c>
      <c r="E150" s="14" t="s">
        <v>60</v>
      </c>
      <c r="F150" s="14">
        <v>404.2</v>
      </c>
      <c r="G150" s="14"/>
      <c r="H150" s="23"/>
      <c r="I150" s="14"/>
      <c r="J150" s="14"/>
      <c r="K150" s="9">
        <f t="shared" si="20"/>
        <v>404.2</v>
      </c>
    </row>
    <row r="151" spans="1:11" ht="35.25" customHeight="1">
      <c r="A151" s="40"/>
      <c r="B151" s="51"/>
      <c r="C151" s="64"/>
      <c r="D151" s="2"/>
      <c r="E151" s="14"/>
      <c r="F151" s="14"/>
      <c r="G151" s="14"/>
      <c r="H151" s="23"/>
      <c r="I151" s="14"/>
      <c r="J151" s="14"/>
      <c r="K151" s="9">
        <f t="shared" si="20"/>
        <v>0</v>
      </c>
    </row>
    <row r="152" spans="1:11" ht="12.75">
      <c r="A152" s="74" t="s">
        <v>54</v>
      </c>
      <c r="B152" s="56" t="s">
        <v>34</v>
      </c>
      <c r="C152" s="68" t="s">
        <v>68</v>
      </c>
      <c r="D152" s="10" t="s">
        <v>61</v>
      </c>
      <c r="E152" s="14"/>
      <c r="F152" s="13">
        <f>F153+F155</f>
        <v>50</v>
      </c>
      <c r="G152" s="14"/>
      <c r="H152" s="23"/>
      <c r="I152" s="14"/>
      <c r="J152" s="14"/>
      <c r="K152" s="5">
        <f t="shared" si="20"/>
        <v>50</v>
      </c>
    </row>
    <row r="153" spans="1:11" ht="25.5" customHeight="1" hidden="1">
      <c r="A153" s="39"/>
      <c r="B153" s="50"/>
      <c r="C153" s="63"/>
      <c r="D153" s="1" t="s">
        <v>8</v>
      </c>
      <c r="E153" s="14"/>
      <c r="F153" s="14"/>
      <c r="G153" s="14"/>
      <c r="H153" s="23"/>
      <c r="I153" s="14"/>
      <c r="J153" s="14"/>
      <c r="K153" s="9">
        <f t="shared" si="20"/>
        <v>0</v>
      </c>
    </row>
    <row r="154" spans="1:11" ht="12.75" hidden="1">
      <c r="A154" s="39"/>
      <c r="B154" s="50"/>
      <c r="C154" s="63"/>
      <c r="D154" s="1" t="s">
        <v>9</v>
      </c>
      <c r="E154" s="14" t="s">
        <v>60</v>
      </c>
      <c r="G154" s="14"/>
      <c r="H154" s="23"/>
      <c r="I154" s="14"/>
      <c r="J154" s="14"/>
      <c r="K154" s="9">
        <f t="shared" si="20"/>
        <v>0</v>
      </c>
    </row>
    <row r="155" spans="1:11" ht="12.75">
      <c r="A155" s="39"/>
      <c r="B155" s="50"/>
      <c r="C155" s="63"/>
      <c r="D155" s="1" t="s">
        <v>10</v>
      </c>
      <c r="E155" s="14" t="s">
        <v>60</v>
      </c>
      <c r="F155" s="14">
        <v>50</v>
      </c>
      <c r="G155" s="14"/>
      <c r="H155" s="23"/>
      <c r="I155" s="14"/>
      <c r="J155" s="14"/>
      <c r="K155" s="9">
        <f t="shared" si="20"/>
        <v>50</v>
      </c>
    </row>
    <row r="156" spans="1:11" ht="25.5" customHeight="1">
      <c r="A156" s="40"/>
      <c r="B156" s="51"/>
      <c r="C156" s="64"/>
      <c r="D156" s="2"/>
      <c r="E156" s="14"/>
      <c r="F156" s="14"/>
      <c r="G156" s="14"/>
      <c r="H156" s="23"/>
      <c r="I156" s="14"/>
      <c r="J156" s="14"/>
      <c r="K156" s="9">
        <f t="shared" si="20"/>
        <v>0</v>
      </c>
    </row>
    <row r="157" spans="1:11" ht="12.75">
      <c r="A157" s="74" t="s">
        <v>57</v>
      </c>
      <c r="B157" s="56" t="s">
        <v>34</v>
      </c>
      <c r="C157" s="68" t="s">
        <v>69</v>
      </c>
      <c r="D157" s="10" t="s">
        <v>61</v>
      </c>
      <c r="E157" s="14"/>
      <c r="F157" s="13">
        <f>F158+F160</f>
        <v>310.943</v>
      </c>
      <c r="G157" s="13">
        <f>G158+G160</f>
        <v>636.404</v>
      </c>
      <c r="H157" s="26">
        <f>H158+H160</f>
        <v>826.2</v>
      </c>
      <c r="I157" s="13">
        <f>I158+I160</f>
        <v>826.2</v>
      </c>
      <c r="J157" s="13">
        <f>J158+J160</f>
        <v>826.2</v>
      </c>
      <c r="K157" s="5">
        <f t="shared" si="20"/>
        <v>3425.947</v>
      </c>
    </row>
    <row r="158" spans="1:11" ht="25.5" customHeight="1" hidden="1">
      <c r="A158" s="39"/>
      <c r="B158" s="50"/>
      <c r="C158" s="63"/>
      <c r="D158" s="1" t="s">
        <v>8</v>
      </c>
      <c r="E158" s="14"/>
      <c r="F158" s="14"/>
      <c r="G158" s="14"/>
      <c r="H158" s="23"/>
      <c r="I158" s="14"/>
      <c r="J158" s="14"/>
      <c r="K158" s="9">
        <f aca="true" t="shared" si="26" ref="K158:K171">SUM(E158:J158)</f>
        <v>0</v>
      </c>
    </row>
    <row r="159" spans="1:11" ht="12.75" hidden="1">
      <c r="A159" s="39"/>
      <c r="B159" s="50"/>
      <c r="C159" s="63"/>
      <c r="D159" s="1" t="s">
        <v>9</v>
      </c>
      <c r="E159" s="14" t="s">
        <v>60</v>
      </c>
      <c r="G159" s="14"/>
      <c r="H159" s="23"/>
      <c r="I159" s="14"/>
      <c r="J159" s="14"/>
      <c r="K159" s="9">
        <f t="shared" si="26"/>
        <v>0</v>
      </c>
    </row>
    <row r="160" spans="1:11" ht="12.75">
      <c r="A160" s="39"/>
      <c r="B160" s="50"/>
      <c r="C160" s="63"/>
      <c r="D160" s="1" t="s">
        <v>10</v>
      </c>
      <c r="E160" s="14" t="s">
        <v>60</v>
      </c>
      <c r="F160" s="14">
        <v>310.943</v>
      </c>
      <c r="G160" s="14">
        <v>636.404</v>
      </c>
      <c r="H160" s="23">
        <v>826.2</v>
      </c>
      <c r="I160" s="14">
        <v>826.2</v>
      </c>
      <c r="J160" s="14">
        <v>826.2</v>
      </c>
      <c r="K160" s="9">
        <f t="shared" si="26"/>
        <v>3425.947</v>
      </c>
    </row>
    <row r="161" spans="1:11" ht="23.25" customHeight="1">
      <c r="A161" s="40"/>
      <c r="B161" s="51"/>
      <c r="C161" s="64"/>
      <c r="D161" s="2"/>
      <c r="E161" s="14"/>
      <c r="F161" s="14"/>
      <c r="G161" s="14"/>
      <c r="H161" s="23"/>
      <c r="I161" s="14"/>
      <c r="J161" s="14"/>
      <c r="K161" s="9">
        <f t="shared" si="26"/>
        <v>0</v>
      </c>
    </row>
    <row r="162" spans="1:11" ht="15" customHeight="1">
      <c r="A162" s="59" t="s">
        <v>72</v>
      </c>
      <c r="B162" s="49" t="s">
        <v>16</v>
      </c>
      <c r="C162" s="62" t="s">
        <v>67</v>
      </c>
      <c r="D162" s="5" t="s">
        <v>7</v>
      </c>
      <c r="E162" s="13">
        <f aca="true" t="shared" si="27" ref="E162:J162">E163+E164+E165+E166</f>
        <v>0</v>
      </c>
      <c r="F162" s="13">
        <f t="shared" si="27"/>
        <v>0</v>
      </c>
      <c r="G162" s="13">
        <f t="shared" si="27"/>
        <v>0.3</v>
      </c>
      <c r="H162" s="26">
        <f t="shared" si="27"/>
        <v>0</v>
      </c>
      <c r="I162" s="13">
        <f t="shared" si="27"/>
        <v>0</v>
      </c>
      <c r="J162" s="13">
        <f t="shared" si="27"/>
        <v>0</v>
      </c>
      <c r="K162" s="5">
        <f>SUM(E162:J162)</f>
        <v>0.3</v>
      </c>
    </row>
    <row r="163" spans="1:11" ht="25.5" customHeight="1" hidden="1">
      <c r="A163" s="60"/>
      <c r="B163" s="50"/>
      <c r="C163" s="63"/>
      <c r="D163" s="1" t="s">
        <v>8</v>
      </c>
      <c r="E163" s="14"/>
      <c r="F163" s="15"/>
      <c r="G163" s="14"/>
      <c r="H163" s="23"/>
      <c r="I163" s="14"/>
      <c r="J163" s="14"/>
      <c r="K163" s="9">
        <f>SUM(E163:J163)</f>
        <v>0</v>
      </c>
    </row>
    <row r="164" spans="1:11" ht="15.75" customHeight="1" hidden="1">
      <c r="A164" s="60"/>
      <c r="B164" s="50"/>
      <c r="C164" s="63"/>
      <c r="D164" s="1" t="s">
        <v>9</v>
      </c>
      <c r="E164" s="14"/>
      <c r="F164" s="14"/>
      <c r="G164" s="14"/>
      <c r="H164" s="23"/>
      <c r="I164" s="14"/>
      <c r="J164" s="14"/>
      <c r="K164" s="9">
        <f>SUM(E164:J164)</f>
        <v>0</v>
      </c>
    </row>
    <row r="165" spans="1:11" ht="16.5" customHeight="1">
      <c r="A165" s="60"/>
      <c r="B165" s="50"/>
      <c r="C165" s="63"/>
      <c r="D165" s="1" t="s">
        <v>10</v>
      </c>
      <c r="E165" s="14"/>
      <c r="F165" s="14"/>
      <c r="G165" s="14">
        <v>0.3</v>
      </c>
      <c r="H165" s="23"/>
      <c r="I165" s="14"/>
      <c r="J165" s="14"/>
      <c r="K165" s="9">
        <f>SUM(E165:J165)</f>
        <v>0.3</v>
      </c>
    </row>
    <row r="166" spans="1:11" ht="41.25" customHeight="1">
      <c r="A166" s="61"/>
      <c r="B166" s="51"/>
      <c r="C166" s="64"/>
      <c r="D166" s="2"/>
      <c r="E166" s="14"/>
      <c r="F166" s="14"/>
      <c r="G166" s="14"/>
      <c r="H166" s="23"/>
      <c r="I166" s="14"/>
      <c r="J166" s="14"/>
      <c r="K166" s="9">
        <f>SUM(E166:J166)</f>
        <v>0</v>
      </c>
    </row>
    <row r="167" spans="1:11" ht="12.75">
      <c r="A167" s="59" t="s">
        <v>73</v>
      </c>
      <c r="B167" s="49" t="s">
        <v>16</v>
      </c>
      <c r="C167" s="62" t="s">
        <v>74</v>
      </c>
      <c r="D167" s="5" t="s">
        <v>7</v>
      </c>
      <c r="E167" s="13">
        <f aca="true" t="shared" si="28" ref="E167:J167">E168+E169+E170+E171</f>
        <v>0</v>
      </c>
      <c r="F167" s="13">
        <f t="shared" si="28"/>
        <v>0</v>
      </c>
      <c r="G167" s="13">
        <f t="shared" si="28"/>
        <v>0</v>
      </c>
      <c r="H167" s="27">
        <f t="shared" si="28"/>
        <v>0</v>
      </c>
      <c r="I167" s="13">
        <f t="shared" si="28"/>
        <v>0</v>
      </c>
      <c r="J167" s="13">
        <f t="shared" si="28"/>
        <v>0</v>
      </c>
      <c r="K167" s="21">
        <f t="shared" si="26"/>
        <v>0</v>
      </c>
    </row>
    <row r="168" spans="1:11" ht="25.5" hidden="1">
      <c r="A168" s="60"/>
      <c r="B168" s="50"/>
      <c r="C168" s="63"/>
      <c r="D168" s="1" t="s">
        <v>8</v>
      </c>
      <c r="E168" s="14"/>
      <c r="F168" s="15"/>
      <c r="G168" s="14"/>
      <c r="H168" s="28"/>
      <c r="I168" s="17"/>
      <c r="J168" s="17"/>
      <c r="K168" s="22">
        <f t="shared" si="26"/>
        <v>0</v>
      </c>
    </row>
    <row r="169" spans="1:11" ht="12.75" hidden="1">
      <c r="A169" s="60"/>
      <c r="B169" s="50"/>
      <c r="C169" s="63"/>
      <c r="D169" s="1" t="s">
        <v>9</v>
      </c>
      <c r="E169" s="14"/>
      <c r="F169" s="14"/>
      <c r="G169" s="14"/>
      <c r="H169" s="28"/>
      <c r="I169" s="17"/>
      <c r="J169" s="17"/>
      <c r="K169" s="22">
        <f t="shared" si="26"/>
        <v>0</v>
      </c>
    </row>
    <row r="170" spans="1:11" ht="12.75">
      <c r="A170" s="60"/>
      <c r="B170" s="50"/>
      <c r="C170" s="63"/>
      <c r="D170" s="1" t="s">
        <v>10</v>
      </c>
      <c r="E170" s="14"/>
      <c r="F170" s="14"/>
      <c r="G170" s="14"/>
      <c r="H170" s="28"/>
      <c r="I170" s="17"/>
      <c r="J170" s="17"/>
      <c r="K170" s="9"/>
    </row>
    <row r="171" spans="1:11" ht="38.25" hidden="1">
      <c r="A171" s="61"/>
      <c r="B171" s="51"/>
      <c r="C171" s="64"/>
      <c r="D171" s="2" t="s">
        <v>11</v>
      </c>
      <c r="E171" s="14"/>
      <c r="F171" s="14"/>
      <c r="G171" s="14"/>
      <c r="H171" s="23"/>
      <c r="I171" s="14"/>
      <c r="J171" s="14"/>
      <c r="K171" s="9">
        <f t="shared" si="26"/>
        <v>0</v>
      </c>
    </row>
  </sheetData>
  <sheetProtection/>
  <mergeCells count="100">
    <mergeCell ref="A162:A166"/>
    <mergeCell ref="B162:B166"/>
    <mergeCell ref="C162:C166"/>
    <mergeCell ref="A167:A171"/>
    <mergeCell ref="B167:B171"/>
    <mergeCell ref="C167:C171"/>
    <mergeCell ref="A152:A156"/>
    <mergeCell ref="B152:B156"/>
    <mergeCell ref="C152:C156"/>
    <mergeCell ref="A157:A161"/>
    <mergeCell ref="B157:B161"/>
    <mergeCell ref="C157:C161"/>
    <mergeCell ref="A142:A146"/>
    <mergeCell ref="B142:B146"/>
    <mergeCell ref="C142:C146"/>
    <mergeCell ref="A147:A151"/>
    <mergeCell ref="B147:B151"/>
    <mergeCell ref="C147:C151"/>
    <mergeCell ref="A132:A136"/>
    <mergeCell ref="B132:B136"/>
    <mergeCell ref="C132:C136"/>
    <mergeCell ref="A137:A141"/>
    <mergeCell ref="B137:B141"/>
    <mergeCell ref="C137:C141"/>
    <mergeCell ref="A122:A126"/>
    <mergeCell ref="B122:B126"/>
    <mergeCell ref="C122:C126"/>
    <mergeCell ref="A127:A131"/>
    <mergeCell ref="B127:B131"/>
    <mergeCell ref="C127:C131"/>
    <mergeCell ref="A112:A116"/>
    <mergeCell ref="B112:B116"/>
    <mergeCell ref="C112:C116"/>
    <mergeCell ref="A117:A121"/>
    <mergeCell ref="B117:B121"/>
    <mergeCell ref="C117:C121"/>
    <mergeCell ref="A101:A105"/>
    <mergeCell ref="B101:B105"/>
    <mergeCell ref="C101:C105"/>
    <mergeCell ref="A106:A110"/>
    <mergeCell ref="B106:B110"/>
    <mergeCell ref="C106:C110"/>
    <mergeCell ref="A91:A95"/>
    <mergeCell ref="B91:B95"/>
    <mergeCell ref="C91:C95"/>
    <mergeCell ref="A96:A100"/>
    <mergeCell ref="B96:B100"/>
    <mergeCell ref="C96:C100"/>
    <mergeCell ref="A80:A84"/>
    <mergeCell ref="B80:B84"/>
    <mergeCell ref="C80:C84"/>
    <mergeCell ref="A85:A89"/>
    <mergeCell ref="B85:B89"/>
    <mergeCell ref="C85:C89"/>
    <mergeCell ref="A70:A74"/>
    <mergeCell ref="B70:B74"/>
    <mergeCell ref="C70:C74"/>
    <mergeCell ref="A75:A79"/>
    <mergeCell ref="B75:B79"/>
    <mergeCell ref="C75:C79"/>
    <mergeCell ref="A60:A64"/>
    <mergeCell ref="B60:B64"/>
    <mergeCell ref="C60:C64"/>
    <mergeCell ref="A65:A69"/>
    <mergeCell ref="B65:B69"/>
    <mergeCell ref="C65:C69"/>
    <mergeCell ref="A50:A54"/>
    <mergeCell ref="B50:B54"/>
    <mergeCell ref="C50:C54"/>
    <mergeCell ref="A55:A59"/>
    <mergeCell ref="B55:B59"/>
    <mergeCell ref="C55:C59"/>
    <mergeCell ref="A39:A43"/>
    <mergeCell ref="B39:B43"/>
    <mergeCell ref="C39:C43"/>
    <mergeCell ref="A44:A48"/>
    <mergeCell ref="B44:B48"/>
    <mergeCell ref="C44:C48"/>
    <mergeCell ref="A29:A33"/>
    <mergeCell ref="B29:B33"/>
    <mergeCell ref="C29:C33"/>
    <mergeCell ref="A34:A38"/>
    <mergeCell ref="B34:B38"/>
    <mergeCell ref="C34:C38"/>
    <mergeCell ref="A19:A23"/>
    <mergeCell ref="B19:B23"/>
    <mergeCell ref="C19:C23"/>
    <mergeCell ref="A24:A28"/>
    <mergeCell ref="B24:B28"/>
    <mergeCell ref="C24:C28"/>
    <mergeCell ref="C9:F11"/>
    <mergeCell ref="A13:A18"/>
    <mergeCell ref="B13:B18"/>
    <mergeCell ref="C13:C18"/>
    <mergeCell ref="D13:D18"/>
    <mergeCell ref="E13:K15"/>
    <mergeCell ref="E16:E18"/>
    <mergeCell ref="F16:F18"/>
    <mergeCell ref="G16:G18"/>
    <mergeCell ref="K16:K18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K171"/>
  <sheetViews>
    <sheetView zoomScale="98" zoomScaleNormal="98" zoomScalePageLayoutView="0" workbookViewId="0" topLeftCell="A130">
      <selection activeCell="C137" sqref="C137:C141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31.8515625" style="0" customWidth="1"/>
    <col min="4" max="4" width="18.28125" style="0" customWidth="1"/>
    <col min="5" max="5" width="10.140625" style="11" customWidth="1"/>
    <col min="6" max="6" width="13.00390625" style="11" customWidth="1"/>
    <col min="7" max="7" width="10.28125" style="11" customWidth="1"/>
    <col min="8" max="8" width="11.28125" style="30" customWidth="1"/>
    <col min="9" max="10" width="10.28125" style="11" customWidth="1"/>
    <col min="11" max="11" width="11.8515625" style="0" customWidth="1"/>
  </cols>
  <sheetData>
    <row r="1" ht="12.75">
      <c r="E1" s="11" t="s">
        <v>59</v>
      </c>
    </row>
    <row r="3" ht="12.75">
      <c r="E3" s="11" t="s">
        <v>82</v>
      </c>
    </row>
    <row r="4" ht="12.75">
      <c r="E4" s="11" t="s">
        <v>51</v>
      </c>
    </row>
    <row r="5" ht="12.75">
      <c r="E5" s="11" t="s">
        <v>52</v>
      </c>
    </row>
    <row r="6" ht="12.75">
      <c r="E6" s="11" t="s">
        <v>84</v>
      </c>
    </row>
    <row r="7" ht="12.75">
      <c r="B7" t="s">
        <v>53</v>
      </c>
    </row>
    <row r="9" spans="3:6" ht="12.75">
      <c r="C9" s="36" t="s">
        <v>70</v>
      </c>
      <c r="D9" s="36"/>
      <c r="E9" s="36"/>
      <c r="F9" s="37"/>
    </row>
    <row r="10" spans="3:6" ht="12.75">
      <c r="C10" s="36"/>
      <c r="D10" s="36"/>
      <c r="E10" s="36"/>
      <c r="F10" s="37"/>
    </row>
    <row r="11" spans="3:6" ht="12.75">
      <c r="C11" s="36"/>
      <c r="D11" s="36"/>
      <c r="E11" s="36"/>
      <c r="F11" s="37"/>
    </row>
    <row r="12" spans="3:5" ht="12.75">
      <c r="C12" s="8"/>
      <c r="D12" s="8"/>
      <c r="E12" s="12"/>
    </row>
    <row r="13" spans="1:11" ht="12.75">
      <c r="A13" s="38" t="s">
        <v>0</v>
      </c>
      <c r="B13" s="38" t="s">
        <v>1</v>
      </c>
      <c r="C13" s="38" t="s">
        <v>2</v>
      </c>
      <c r="D13" s="38" t="s">
        <v>3</v>
      </c>
      <c r="E13" s="41" t="s">
        <v>4</v>
      </c>
      <c r="F13" s="41"/>
      <c r="G13" s="41"/>
      <c r="H13" s="41"/>
      <c r="I13" s="41"/>
      <c r="J13" s="41"/>
      <c r="K13" s="42"/>
    </row>
    <row r="14" spans="1:11" ht="12.75">
      <c r="A14" s="39"/>
      <c r="B14" s="39"/>
      <c r="C14" s="39"/>
      <c r="D14" s="39"/>
      <c r="E14" s="37"/>
      <c r="F14" s="37"/>
      <c r="G14" s="37"/>
      <c r="H14" s="37"/>
      <c r="I14" s="37"/>
      <c r="J14" s="37"/>
      <c r="K14" s="43"/>
    </row>
    <row r="15" spans="1:11" ht="12.75">
      <c r="A15" s="39"/>
      <c r="B15" s="39"/>
      <c r="C15" s="39"/>
      <c r="D15" s="39"/>
      <c r="E15" s="44"/>
      <c r="F15" s="44"/>
      <c r="G15" s="44"/>
      <c r="H15" s="44"/>
      <c r="I15" s="44"/>
      <c r="J15" s="44"/>
      <c r="K15" s="45"/>
    </row>
    <row r="16" spans="1:11" ht="12.75">
      <c r="A16" s="39"/>
      <c r="B16" s="39"/>
      <c r="C16" s="39"/>
      <c r="D16" s="39"/>
      <c r="E16" s="46">
        <v>2019</v>
      </c>
      <c r="F16" s="46">
        <v>2020</v>
      </c>
      <c r="G16" s="46">
        <v>2021</v>
      </c>
      <c r="H16" s="31"/>
      <c r="I16" s="18"/>
      <c r="J16" s="18"/>
      <c r="K16" s="38" t="s">
        <v>5</v>
      </c>
    </row>
    <row r="17" spans="1:11" ht="12.75">
      <c r="A17" s="39"/>
      <c r="B17" s="39"/>
      <c r="C17" s="39"/>
      <c r="D17" s="39"/>
      <c r="E17" s="47"/>
      <c r="F17" s="47"/>
      <c r="G17" s="47"/>
      <c r="H17" s="32">
        <v>2022</v>
      </c>
      <c r="I17" s="19">
        <v>2023</v>
      </c>
      <c r="J17" s="19">
        <v>2024</v>
      </c>
      <c r="K17" s="39"/>
    </row>
    <row r="18" spans="1:11" ht="12.75">
      <c r="A18" s="40"/>
      <c r="B18" s="40"/>
      <c r="C18" s="40"/>
      <c r="D18" s="40"/>
      <c r="E18" s="48"/>
      <c r="F18" s="48"/>
      <c r="G18" s="48"/>
      <c r="H18" s="33"/>
      <c r="I18" s="20"/>
      <c r="J18" s="20"/>
      <c r="K18" s="40"/>
    </row>
    <row r="19" spans="1:11" ht="12.75" customHeight="1">
      <c r="A19" s="49">
        <v>1</v>
      </c>
      <c r="B19" s="49" t="s">
        <v>6</v>
      </c>
      <c r="C19" s="52" t="s">
        <v>71</v>
      </c>
      <c r="D19" s="5" t="s">
        <v>7</v>
      </c>
      <c r="E19" s="13">
        <f aca="true" t="shared" si="0" ref="E19:J19">E20+E21+E22+E23</f>
        <v>160912.9</v>
      </c>
      <c r="F19" s="13">
        <f t="shared" si="0"/>
        <v>162949.96543</v>
      </c>
      <c r="G19" s="13">
        <f t="shared" si="0"/>
        <v>179333.12</v>
      </c>
      <c r="H19" s="26">
        <f t="shared" si="0"/>
        <v>203523.88</v>
      </c>
      <c r="I19" s="13">
        <f t="shared" si="0"/>
        <v>181460.2</v>
      </c>
      <c r="J19" s="13">
        <f t="shared" si="0"/>
        <v>179465.80000000002</v>
      </c>
      <c r="K19" s="5">
        <f>SUM(E19:J19)</f>
        <v>1067645.86543</v>
      </c>
    </row>
    <row r="20" spans="1:11" ht="25.5">
      <c r="A20" s="50"/>
      <c r="B20" s="50"/>
      <c r="C20" s="50"/>
      <c r="D20" s="1" t="s">
        <v>8</v>
      </c>
      <c r="E20" s="14">
        <f>E25+E76+E97+E102+E107+E113+E118+E123+E128</f>
        <v>0</v>
      </c>
      <c r="F20" s="15">
        <f>P25</f>
        <v>0</v>
      </c>
      <c r="G20" s="15">
        <f>G25+G76+G97+G102+G107+G113+G118+G123+G128</f>
        <v>7356.8</v>
      </c>
      <c r="H20" s="29">
        <f>H25+H76+H97+H102+H107+H113+H118+H123+H128</f>
        <v>7630.400000000001</v>
      </c>
      <c r="I20" s="15">
        <f>I25+I76+I97+I102+I107+I113+I118+I123+I128</f>
        <v>7473.6</v>
      </c>
      <c r="J20" s="15">
        <f>J25+J76+J97+J102+J107+J113+J118+J123+J128</f>
        <v>7506.299999999999</v>
      </c>
      <c r="K20" s="9">
        <f aca="true" t="shared" si="1" ref="K20:K93">SUM(E20:J20)</f>
        <v>29967.100000000002</v>
      </c>
    </row>
    <row r="21" spans="1:11" ht="12.75">
      <c r="A21" s="50"/>
      <c r="B21" s="50"/>
      <c r="C21" s="50"/>
      <c r="D21" s="1" t="s">
        <v>9</v>
      </c>
      <c r="E21" s="14">
        <f>E26+E77++E98+E103+E108+E114+E119+E124+E129+E144</f>
        <v>113818.04</v>
      </c>
      <c r="F21" s="14">
        <f>F26+F77++F98+F103+F108+F114+F119+F124+F129+F144+F134+F139+F149</f>
        <v>114612.58643000001</v>
      </c>
      <c r="G21" s="14">
        <f>G26+G77++G98+G103+G108+G114+G119+G124+G129+G144+G134</f>
        <v>114033.91999999998</v>
      </c>
      <c r="H21" s="25">
        <f>H26+H77++H98+H103+H108+H114+H119+H124+H129+H144+H134+H169</f>
        <v>131875.7</v>
      </c>
      <c r="I21" s="14">
        <f>I26+I77++I98+I103+I108+I114+I119+I124+I129+I144+I134</f>
        <v>118479.70000000003</v>
      </c>
      <c r="J21" s="14">
        <f>J26+J77++J98+J103+J108+J114+J119+J124+J129+J144+J134</f>
        <v>120146.40000000001</v>
      </c>
      <c r="K21" s="9">
        <f t="shared" si="1"/>
        <v>712966.34643</v>
      </c>
    </row>
    <row r="22" spans="1:11" ht="12.75">
      <c r="A22" s="50"/>
      <c r="B22" s="50"/>
      <c r="C22" s="50"/>
      <c r="D22" s="1" t="s">
        <v>10</v>
      </c>
      <c r="E22" s="14">
        <f>E27++E78+E99+E104+E109+E115+E120+E125+E130+E140+E145</f>
        <v>47094.86</v>
      </c>
      <c r="F22" s="16">
        <f>F27++F78+F99+F104+F109+F115+F120+F125+F130+F140+F145+F135+F150+F155+F160</f>
        <v>48337.37899999999</v>
      </c>
      <c r="G22" s="14">
        <f>G27++G78+G99+G104+G109+G115+G120+G125+G130+G140+G145+G135+G150+G155+G160</f>
        <v>57942.4</v>
      </c>
      <c r="H22" s="23">
        <f>H27++H78+H99+H104+H109+H115+H120+H125+H130+H140+H145+H135+H150+H155+H160</f>
        <v>64017.780000000006</v>
      </c>
      <c r="I22" s="14">
        <f>I27++I78+I99+I104+I109+I115+I120+I125+I130+I140+I145+I135+I150+I155+I160</f>
        <v>55506.899999999994</v>
      </c>
      <c r="J22" s="14">
        <f>J27++J78+J99+J104+J109+J115+J120+J125+J130+J140+J145+J135+J150+J155+J160</f>
        <v>51813.1</v>
      </c>
      <c r="K22" s="9">
        <f t="shared" si="1"/>
        <v>324712.419</v>
      </c>
    </row>
    <row r="23" spans="1:11" ht="38.25">
      <c r="A23" s="51"/>
      <c r="B23" s="51"/>
      <c r="C23" s="51"/>
      <c r="D23" s="2" t="s">
        <v>11</v>
      </c>
      <c r="E23" s="14">
        <f aca="true" t="shared" si="2" ref="E23:J23">E28++E79+E100+E105+E110+E116+E121+E126+E131</f>
        <v>0</v>
      </c>
      <c r="F23" s="14">
        <f t="shared" si="2"/>
        <v>0</v>
      </c>
      <c r="G23" s="14">
        <f t="shared" si="2"/>
        <v>0</v>
      </c>
      <c r="H23" s="23">
        <f t="shared" si="2"/>
        <v>0</v>
      </c>
      <c r="I23" s="14">
        <f t="shared" si="2"/>
        <v>0</v>
      </c>
      <c r="J23" s="14">
        <f t="shared" si="2"/>
        <v>0</v>
      </c>
      <c r="K23" s="9">
        <f>SUM(E23:H23)</f>
        <v>0</v>
      </c>
    </row>
    <row r="24" spans="1:11" ht="12.75" customHeight="1">
      <c r="A24" s="53" t="s">
        <v>12</v>
      </c>
      <c r="B24" s="56" t="s">
        <v>13</v>
      </c>
      <c r="C24" s="56" t="s">
        <v>14</v>
      </c>
      <c r="D24" s="5" t="s">
        <v>7</v>
      </c>
      <c r="E24" s="13">
        <f aca="true" t="shared" si="3" ref="E24:J24">E25+E26+E27+E28</f>
        <v>136330.47</v>
      </c>
      <c r="F24" s="13">
        <f t="shared" si="3"/>
        <v>143359.836</v>
      </c>
      <c r="G24" s="13">
        <f t="shared" si="3"/>
        <v>158655.51</v>
      </c>
      <c r="H24" s="26">
        <f t="shared" si="3"/>
        <v>180403.88</v>
      </c>
      <c r="I24" s="13">
        <f t="shared" si="3"/>
        <v>161228.30000000002</v>
      </c>
      <c r="J24" s="13">
        <f t="shared" si="3"/>
        <v>157378.90000000002</v>
      </c>
      <c r="K24" s="5">
        <f t="shared" si="1"/>
        <v>937356.8960000001</v>
      </c>
    </row>
    <row r="25" spans="1:11" ht="25.5">
      <c r="A25" s="54"/>
      <c r="B25" s="57"/>
      <c r="C25" s="57"/>
      <c r="D25" s="1" t="s">
        <v>8</v>
      </c>
      <c r="E25" s="14">
        <f>E30+E35+E40+E45+E51</f>
        <v>0</v>
      </c>
      <c r="F25" s="15">
        <f>F30+F35+F40+F45+F51+F56+F61</f>
        <v>2507.3</v>
      </c>
      <c r="G25" s="14">
        <f>G30+G35+G40+G45+G51+G56+G61</f>
        <v>7356.8</v>
      </c>
      <c r="H25" s="23">
        <f>H30+H35+H40+H45+H51+H56+H61</f>
        <v>7630.400000000001</v>
      </c>
      <c r="I25" s="14">
        <f>I30+I35+I40+I45+I51+I56+I61</f>
        <v>7473.6</v>
      </c>
      <c r="J25" s="14">
        <f>J30+J35+J40+J45+J51+J56+J61</f>
        <v>7506.299999999999</v>
      </c>
      <c r="K25" s="9">
        <f t="shared" si="1"/>
        <v>32474.399999999998</v>
      </c>
    </row>
    <row r="26" spans="1:11" ht="12.75">
      <c r="A26" s="54"/>
      <c r="B26" s="57"/>
      <c r="C26" s="57"/>
      <c r="D26" s="1" t="s">
        <v>9</v>
      </c>
      <c r="E26" s="14">
        <f>E31+E36+E41+E46+E52</f>
        <v>92617.87</v>
      </c>
      <c r="F26" s="14">
        <f>F31+F36+F41+F46+F52+F62</f>
        <v>95760.5</v>
      </c>
      <c r="G26" s="14">
        <f>G31+G36+G41+G46+G52+G62</f>
        <v>96505.2</v>
      </c>
      <c r="H26" s="29">
        <f>H31+H36+H41+H46+H52+H62+H67+H72</f>
        <v>112377.10000000002</v>
      </c>
      <c r="I26" s="14">
        <f>I31+I36+I41+I46+I52+I62</f>
        <v>101647.30000000002</v>
      </c>
      <c r="J26" s="14">
        <f>J31+J36+J41+J46+J52+J62</f>
        <v>101585.90000000001</v>
      </c>
      <c r="K26" s="9">
        <f t="shared" si="1"/>
        <v>600493.8700000001</v>
      </c>
    </row>
    <row r="27" spans="1:11" ht="12.75">
      <c r="A27" s="54"/>
      <c r="B27" s="57"/>
      <c r="C27" s="57"/>
      <c r="D27" s="1" t="s">
        <v>10</v>
      </c>
      <c r="E27" s="14">
        <f>E32+E37+E42+E47+E53</f>
        <v>43712.6</v>
      </c>
      <c r="F27" s="16">
        <f>F32+F37+F42+F47+F53+F58+F63</f>
        <v>45092.036</v>
      </c>
      <c r="G27" s="14">
        <f>G32+G37+G42+G47+G53+G58+G63+G170</f>
        <v>54793.509999999995</v>
      </c>
      <c r="H27" s="23">
        <f>H32+H37+H42+H47+H53+H58+H63</f>
        <v>60396.380000000005</v>
      </c>
      <c r="I27" s="14">
        <f>I32+I37+I42+I47+I53+I58+I63</f>
        <v>52107.399999999994</v>
      </c>
      <c r="J27" s="14">
        <f>J32+J37+J42+J47+J53+J58+J63</f>
        <v>48286.7</v>
      </c>
      <c r="K27" s="9">
        <f t="shared" si="1"/>
        <v>304388.626</v>
      </c>
    </row>
    <row r="28" spans="1:11" ht="38.25">
      <c r="A28" s="55"/>
      <c r="B28" s="58"/>
      <c r="C28" s="58"/>
      <c r="D28" s="2" t="s">
        <v>11</v>
      </c>
      <c r="E28" s="14">
        <f>E33+E38+E43+E48+E54</f>
        <v>0</v>
      </c>
      <c r="F28" s="14">
        <f>F33+F38+F43+F48+F54</f>
        <v>0</v>
      </c>
      <c r="G28" s="14">
        <f>G33+G38+G43+G48+G54</f>
        <v>0</v>
      </c>
      <c r="H28" s="23">
        <f>H33+H38+H43+H48+H54</f>
        <v>0</v>
      </c>
      <c r="I28" s="14"/>
      <c r="J28" s="14"/>
      <c r="K28" s="9">
        <f t="shared" si="1"/>
        <v>0</v>
      </c>
    </row>
    <row r="29" spans="1:11" ht="12.75" customHeight="1">
      <c r="A29" s="59" t="s">
        <v>15</v>
      </c>
      <c r="B29" s="49" t="s">
        <v>16</v>
      </c>
      <c r="C29" s="49" t="s">
        <v>17</v>
      </c>
      <c r="D29" s="5" t="s">
        <v>7</v>
      </c>
      <c r="E29" s="13">
        <f aca="true" t="shared" si="4" ref="E29:J29">E30+E31+E32+E33</f>
        <v>36217.07</v>
      </c>
      <c r="F29" s="13">
        <f t="shared" si="4"/>
        <v>40301.118</v>
      </c>
      <c r="G29" s="13">
        <f t="shared" si="4"/>
        <v>43805.347</v>
      </c>
      <c r="H29" s="26">
        <f t="shared" si="4"/>
        <v>49343.270000000004</v>
      </c>
      <c r="I29" s="13">
        <f t="shared" si="4"/>
        <v>39675.1</v>
      </c>
      <c r="J29" s="13">
        <f t="shared" si="4"/>
        <v>38381.399999999994</v>
      </c>
      <c r="K29" s="5">
        <f t="shared" si="1"/>
        <v>247723.305</v>
      </c>
    </row>
    <row r="30" spans="1:11" ht="25.5">
      <c r="A30" s="60"/>
      <c r="B30" s="50"/>
      <c r="C30" s="50"/>
      <c r="D30" s="1" t="s">
        <v>8</v>
      </c>
      <c r="E30" s="14"/>
      <c r="F30" s="14"/>
      <c r="G30" s="14"/>
      <c r="H30" s="23"/>
      <c r="I30" s="14"/>
      <c r="J30" s="14"/>
      <c r="K30" s="9">
        <f t="shared" si="1"/>
        <v>0</v>
      </c>
    </row>
    <row r="31" spans="1:11" ht="12.75">
      <c r="A31" s="60"/>
      <c r="B31" s="50"/>
      <c r="C31" s="50"/>
      <c r="D31" s="1" t="s">
        <v>9</v>
      </c>
      <c r="E31" s="14">
        <v>19948.67</v>
      </c>
      <c r="F31" s="14">
        <v>23799.818</v>
      </c>
      <c r="G31" s="14">
        <v>26838.2</v>
      </c>
      <c r="H31" s="23">
        <v>29533.7</v>
      </c>
      <c r="I31" s="14">
        <v>25633.1</v>
      </c>
      <c r="J31" s="14">
        <v>25633.1</v>
      </c>
      <c r="K31" s="9">
        <f t="shared" si="1"/>
        <v>151386.588</v>
      </c>
    </row>
    <row r="32" spans="1:11" ht="12.75">
      <c r="A32" s="60"/>
      <c r="B32" s="50"/>
      <c r="C32" s="50"/>
      <c r="D32" s="1" t="s">
        <v>10</v>
      </c>
      <c r="E32" s="14">
        <v>16268.4</v>
      </c>
      <c r="F32" s="14">
        <v>16501.3</v>
      </c>
      <c r="G32" s="14">
        <v>16967.147</v>
      </c>
      <c r="H32" s="23">
        <v>19809.57</v>
      </c>
      <c r="I32" s="14">
        <v>14042</v>
      </c>
      <c r="J32" s="14">
        <v>12748.3</v>
      </c>
      <c r="K32" s="9">
        <f t="shared" si="1"/>
        <v>96336.71699999999</v>
      </c>
    </row>
    <row r="33" spans="1:11" ht="38.25">
      <c r="A33" s="61"/>
      <c r="B33" s="51"/>
      <c r="C33" s="51"/>
      <c r="D33" s="2" t="s">
        <v>11</v>
      </c>
      <c r="E33" s="14"/>
      <c r="F33" s="14"/>
      <c r="G33" s="14"/>
      <c r="H33" s="23"/>
      <c r="I33" s="14"/>
      <c r="J33" s="14"/>
      <c r="K33" s="9">
        <f t="shared" si="1"/>
        <v>0</v>
      </c>
    </row>
    <row r="34" spans="1:11" ht="12.75" customHeight="1">
      <c r="A34" s="59" t="s">
        <v>18</v>
      </c>
      <c r="B34" s="49" t="s">
        <v>16</v>
      </c>
      <c r="C34" s="49" t="s">
        <v>19</v>
      </c>
      <c r="D34" s="5" t="s">
        <v>7</v>
      </c>
      <c r="E34" s="13">
        <f aca="true" t="shared" si="5" ref="E34:J34">E35+E36+E37+E38</f>
        <v>88700.79999999999</v>
      </c>
      <c r="F34" s="13">
        <f t="shared" si="5"/>
        <v>87097.161</v>
      </c>
      <c r="G34" s="13">
        <f t="shared" si="5"/>
        <v>90045.576</v>
      </c>
      <c r="H34" s="26">
        <f t="shared" si="5"/>
        <v>102775.64000000001</v>
      </c>
      <c r="I34" s="13">
        <f t="shared" si="5"/>
        <v>94466.6</v>
      </c>
      <c r="J34" s="13">
        <f t="shared" si="5"/>
        <v>90989.5</v>
      </c>
      <c r="K34" s="5">
        <f t="shared" si="1"/>
        <v>554075.277</v>
      </c>
    </row>
    <row r="35" spans="1:11" ht="25.5">
      <c r="A35" s="60"/>
      <c r="B35" s="50"/>
      <c r="C35" s="50"/>
      <c r="D35" s="1" t="s">
        <v>8</v>
      </c>
      <c r="E35" s="14"/>
      <c r="F35" s="14"/>
      <c r="G35" s="14"/>
      <c r="H35" s="23"/>
      <c r="I35" s="14"/>
      <c r="J35" s="14"/>
      <c r="K35" s="9">
        <f t="shared" si="1"/>
        <v>0</v>
      </c>
    </row>
    <row r="36" spans="1:11" ht="12.75">
      <c r="A36" s="60"/>
      <c r="B36" s="50"/>
      <c r="C36" s="50"/>
      <c r="D36" s="1" t="s">
        <v>9</v>
      </c>
      <c r="E36" s="14">
        <v>68281.7</v>
      </c>
      <c r="F36" s="14">
        <v>68596.182</v>
      </c>
      <c r="G36" s="14">
        <v>65358.7</v>
      </c>
      <c r="H36" s="23">
        <v>78314.1</v>
      </c>
      <c r="I36" s="14">
        <v>70921.1</v>
      </c>
      <c r="J36" s="14">
        <v>70857.6</v>
      </c>
      <c r="K36" s="9">
        <f t="shared" si="1"/>
        <v>422329.382</v>
      </c>
    </row>
    <row r="37" spans="1:11" ht="12.75">
      <c r="A37" s="60"/>
      <c r="B37" s="50"/>
      <c r="C37" s="50"/>
      <c r="D37" s="1" t="s">
        <v>10</v>
      </c>
      <c r="E37" s="14">
        <v>20419.1</v>
      </c>
      <c r="F37" s="16">
        <v>18500.979</v>
      </c>
      <c r="G37" s="14">
        <v>24686.876</v>
      </c>
      <c r="H37" s="23">
        <v>24461.54</v>
      </c>
      <c r="I37" s="14">
        <v>23545.5</v>
      </c>
      <c r="J37" s="14">
        <v>20131.9</v>
      </c>
      <c r="K37" s="9">
        <f t="shared" si="1"/>
        <v>131745.895</v>
      </c>
    </row>
    <row r="38" spans="1:11" ht="38.25">
      <c r="A38" s="61"/>
      <c r="B38" s="51"/>
      <c r="C38" s="51"/>
      <c r="D38" s="2" t="s">
        <v>11</v>
      </c>
      <c r="E38" s="14"/>
      <c r="F38" s="14"/>
      <c r="G38" s="14"/>
      <c r="H38" s="23"/>
      <c r="I38" s="14"/>
      <c r="J38" s="14"/>
      <c r="K38" s="9">
        <f t="shared" si="1"/>
        <v>0</v>
      </c>
    </row>
    <row r="39" spans="1:11" ht="12.75" customHeight="1">
      <c r="A39" s="59" t="s">
        <v>20</v>
      </c>
      <c r="B39" s="49" t="s">
        <v>16</v>
      </c>
      <c r="C39" s="49" t="s">
        <v>21</v>
      </c>
      <c r="D39" s="5" t="s">
        <v>7</v>
      </c>
      <c r="E39" s="13">
        <f aca="true" t="shared" si="6" ref="E39:J39">E40+E41+E42+E43</f>
        <v>4189.6</v>
      </c>
      <c r="F39" s="13">
        <f t="shared" si="6"/>
        <v>4487.257</v>
      </c>
      <c r="G39" s="13">
        <f t="shared" si="6"/>
        <v>5790.518</v>
      </c>
      <c r="H39" s="26">
        <f t="shared" si="6"/>
        <v>6162.1</v>
      </c>
      <c r="I39" s="13">
        <f t="shared" si="6"/>
        <v>6181</v>
      </c>
      <c r="J39" s="13">
        <f t="shared" si="6"/>
        <v>6449.5</v>
      </c>
      <c r="K39" s="5">
        <f t="shared" si="1"/>
        <v>33259.975</v>
      </c>
    </row>
    <row r="40" spans="1:11" ht="25.5">
      <c r="A40" s="60"/>
      <c r="B40" s="50"/>
      <c r="C40" s="50"/>
      <c r="D40" s="1" t="s">
        <v>8</v>
      </c>
      <c r="E40" s="14"/>
      <c r="F40" s="14"/>
      <c r="G40" s="14"/>
      <c r="H40" s="23"/>
      <c r="I40" s="14"/>
      <c r="J40" s="14"/>
      <c r="K40" s="9">
        <f t="shared" si="1"/>
        <v>0</v>
      </c>
    </row>
    <row r="41" spans="1:11" ht="12.75">
      <c r="A41" s="60"/>
      <c r="B41" s="50"/>
      <c r="C41" s="50"/>
      <c r="D41" s="1" t="s">
        <v>9</v>
      </c>
      <c r="E41" s="14">
        <v>2026.6</v>
      </c>
      <c r="F41" s="14">
        <v>1756.4</v>
      </c>
      <c r="G41" s="14">
        <v>2123.1</v>
      </c>
      <c r="H41" s="23">
        <v>2037.5</v>
      </c>
      <c r="I41" s="14">
        <v>2500</v>
      </c>
      <c r="J41" s="14">
        <v>2500</v>
      </c>
      <c r="K41" s="9">
        <f t="shared" si="1"/>
        <v>12943.6</v>
      </c>
    </row>
    <row r="42" spans="1:11" ht="12.75">
      <c r="A42" s="60"/>
      <c r="B42" s="50"/>
      <c r="C42" s="50"/>
      <c r="D42" s="1" t="s">
        <v>10</v>
      </c>
      <c r="E42" s="14">
        <v>2163</v>
      </c>
      <c r="F42" s="14">
        <v>2730.857</v>
      </c>
      <c r="G42" s="14">
        <v>3667.418</v>
      </c>
      <c r="H42" s="23">
        <v>4124.6</v>
      </c>
      <c r="I42" s="14">
        <v>3681</v>
      </c>
      <c r="J42" s="14">
        <v>3949.5</v>
      </c>
      <c r="K42" s="9">
        <f t="shared" si="1"/>
        <v>20316.375</v>
      </c>
    </row>
    <row r="43" spans="1:11" ht="38.25">
      <c r="A43" s="61"/>
      <c r="B43" s="51"/>
      <c r="C43" s="51"/>
      <c r="D43" s="2" t="s">
        <v>11</v>
      </c>
      <c r="E43" s="14"/>
      <c r="F43" s="14"/>
      <c r="G43" s="14"/>
      <c r="H43" s="23"/>
      <c r="I43" s="14"/>
      <c r="J43" s="14"/>
      <c r="K43" s="9">
        <f t="shared" si="1"/>
        <v>0</v>
      </c>
    </row>
    <row r="44" spans="1:11" ht="12.75" customHeight="1">
      <c r="A44" s="59" t="s">
        <v>22</v>
      </c>
      <c r="B44" s="49" t="s">
        <v>16</v>
      </c>
      <c r="C44" s="49" t="s">
        <v>23</v>
      </c>
      <c r="D44" s="5" t="s">
        <v>7</v>
      </c>
      <c r="E44" s="13">
        <f aca="true" t="shared" si="7" ref="E44:J44">E45+E46+E47+E48</f>
        <v>3728.5</v>
      </c>
      <c r="F44" s="13">
        <f t="shared" si="7"/>
        <v>4942.1</v>
      </c>
      <c r="G44" s="13">
        <f t="shared" si="7"/>
        <v>6527.907</v>
      </c>
      <c r="H44" s="26">
        <f t="shared" si="7"/>
        <v>8295.57</v>
      </c>
      <c r="I44" s="13">
        <f t="shared" si="7"/>
        <v>7320.2</v>
      </c>
      <c r="J44" s="13">
        <f t="shared" si="7"/>
        <v>7656.1</v>
      </c>
      <c r="K44" s="5">
        <f t="shared" si="1"/>
        <v>38470.377</v>
      </c>
    </row>
    <row r="45" spans="1:11" ht="25.5">
      <c r="A45" s="60"/>
      <c r="B45" s="50"/>
      <c r="C45" s="50"/>
      <c r="D45" s="1" t="s">
        <v>8</v>
      </c>
      <c r="E45" s="14"/>
      <c r="F45" s="14"/>
      <c r="G45" s="14"/>
      <c r="H45" s="23"/>
      <c r="I45" s="14"/>
      <c r="J45" s="14"/>
      <c r="K45" s="9">
        <f t="shared" si="1"/>
        <v>0</v>
      </c>
    </row>
    <row r="46" spans="1:11" ht="12.75">
      <c r="A46" s="60"/>
      <c r="B46" s="50"/>
      <c r="C46" s="50"/>
      <c r="D46" s="1" t="s">
        <v>9</v>
      </c>
      <c r="E46" s="14">
        <v>1572.9</v>
      </c>
      <c r="F46" s="14">
        <v>1053.1</v>
      </c>
      <c r="G46" s="14">
        <v>2105.5</v>
      </c>
      <c r="H46" s="23">
        <v>2128.6</v>
      </c>
      <c r="I46" s="14">
        <v>2500</v>
      </c>
      <c r="J46" s="14">
        <v>2500</v>
      </c>
      <c r="K46" s="9">
        <f t="shared" si="1"/>
        <v>11860.1</v>
      </c>
    </row>
    <row r="47" spans="1:11" ht="12.75">
      <c r="A47" s="60"/>
      <c r="B47" s="50"/>
      <c r="C47" s="50"/>
      <c r="D47" s="1" t="s">
        <v>10</v>
      </c>
      <c r="E47" s="14">
        <v>2155.6</v>
      </c>
      <c r="F47" s="14">
        <v>3889</v>
      </c>
      <c r="G47" s="17">
        <v>4422.407</v>
      </c>
      <c r="H47" s="24">
        <v>6166.97</v>
      </c>
      <c r="I47" s="17">
        <v>4820.2</v>
      </c>
      <c r="J47" s="17">
        <v>5156.1</v>
      </c>
      <c r="K47" s="9">
        <f t="shared" si="1"/>
        <v>26610.277000000002</v>
      </c>
    </row>
    <row r="48" spans="1:11" ht="38.25">
      <c r="A48" s="61"/>
      <c r="B48" s="51"/>
      <c r="C48" s="51"/>
      <c r="D48" s="2" t="s">
        <v>11</v>
      </c>
      <c r="E48" s="14"/>
      <c r="F48" s="14"/>
      <c r="G48" s="14"/>
      <c r="H48" s="23"/>
      <c r="I48" s="14"/>
      <c r="J48" s="14"/>
      <c r="K48" s="9">
        <f t="shared" si="1"/>
        <v>0</v>
      </c>
    </row>
    <row r="49" spans="1:11" ht="12.75">
      <c r="A49" s="4"/>
      <c r="B49" s="3"/>
      <c r="C49" s="3"/>
      <c r="D49" s="2"/>
      <c r="E49" s="14"/>
      <c r="F49" s="14"/>
      <c r="G49" s="14"/>
      <c r="H49" s="23"/>
      <c r="I49" s="14"/>
      <c r="J49" s="14"/>
      <c r="K49" s="9">
        <f t="shared" si="1"/>
        <v>0</v>
      </c>
    </row>
    <row r="50" spans="1:11" ht="12.75" customHeight="1">
      <c r="A50" s="59" t="s">
        <v>24</v>
      </c>
      <c r="B50" s="49" t="s">
        <v>16</v>
      </c>
      <c r="C50" s="49" t="s">
        <v>55</v>
      </c>
      <c r="D50" s="5" t="s">
        <v>7</v>
      </c>
      <c r="E50" s="13">
        <f aca="true" t="shared" si="8" ref="E50:J50">E51+E52+E53+E54</f>
        <v>3494.5</v>
      </c>
      <c r="F50" s="13">
        <f t="shared" si="8"/>
        <v>3987</v>
      </c>
      <c r="G50" s="13">
        <f t="shared" si="8"/>
        <v>5033.562</v>
      </c>
      <c r="H50" s="26">
        <f t="shared" si="8"/>
        <v>5817.3</v>
      </c>
      <c r="I50" s="13">
        <f t="shared" si="8"/>
        <v>6003</v>
      </c>
      <c r="J50" s="13">
        <f t="shared" si="8"/>
        <v>6284.9</v>
      </c>
      <c r="K50" s="5">
        <f t="shared" si="1"/>
        <v>30620.262000000002</v>
      </c>
    </row>
    <row r="51" spans="1:11" ht="25.5">
      <c r="A51" s="60"/>
      <c r="B51" s="50"/>
      <c r="C51" s="50"/>
      <c r="D51" s="1" t="s">
        <v>8</v>
      </c>
      <c r="E51" s="14"/>
      <c r="F51" s="14"/>
      <c r="G51" s="14"/>
      <c r="H51" s="23"/>
      <c r="I51" s="14"/>
      <c r="J51" s="14"/>
      <c r="K51" s="9">
        <f t="shared" si="1"/>
        <v>0</v>
      </c>
    </row>
    <row r="52" spans="1:11" ht="12.75">
      <c r="A52" s="60"/>
      <c r="B52" s="50"/>
      <c r="C52" s="50"/>
      <c r="D52" s="1" t="s">
        <v>9</v>
      </c>
      <c r="E52" s="14">
        <v>788</v>
      </c>
      <c r="F52" s="14">
        <v>523.6</v>
      </c>
      <c r="G52" s="14"/>
      <c r="H52" s="23"/>
      <c r="I52" s="14"/>
      <c r="J52" s="14"/>
      <c r="K52" s="9">
        <f t="shared" si="1"/>
        <v>1311.6</v>
      </c>
    </row>
    <row r="53" spans="1:11" ht="12.75">
      <c r="A53" s="60"/>
      <c r="B53" s="50"/>
      <c r="C53" s="50"/>
      <c r="D53" s="1" t="s">
        <v>10</v>
      </c>
      <c r="E53" s="14">
        <v>2706.5</v>
      </c>
      <c r="F53" s="14">
        <v>3463.4</v>
      </c>
      <c r="G53" s="14">
        <v>5033.562</v>
      </c>
      <c r="H53" s="23">
        <v>5817.3</v>
      </c>
      <c r="I53" s="14">
        <v>6003</v>
      </c>
      <c r="J53" s="14">
        <v>6284.9</v>
      </c>
      <c r="K53" s="9">
        <f t="shared" si="1"/>
        <v>29308.661999999997</v>
      </c>
    </row>
    <row r="54" spans="1:11" ht="38.25">
      <c r="A54" s="61"/>
      <c r="B54" s="51"/>
      <c r="C54" s="51"/>
      <c r="D54" s="2" t="s">
        <v>11</v>
      </c>
      <c r="E54" s="14"/>
      <c r="F54" s="14"/>
      <c r="G54" s="14"/>
      <c r="H54" s="23"/>
      <c r="I54" s="14"/>
      <c r="J54" s="14"/>
      <c r="K54" s="9">
        <f t="shared" si="1"/>
        <v>0</v>
      </c>
    </row>
    <row r="55" spans="1:11" ht="12.75" customHeight="1">
      <c r="A55" s="59" t="s">
        <v>64</v>
      </c>
      <c r="B55" s="49" t="s">
        <v>16</v>
      </c>
      <c r="C55" s="65" t="s">
        <v>66</v>
      </c>
      <c r="D55" s="5" t="s">
        <v>7</v>
      </c>
      <c r="E55" s="13">
        <f aca="true" t="shared" si="9" ref="E55:J55">E56+E57+E58+E59</f>
        <v>0</v>
      </c>
      <c r="F55" s="13">
        <f t="shared" si="9"/>
        <v>1910</v>
      </c>
      <c r="G55" s="13">
        <f t="shared" si="9"/>
        <v>5842.6</v>
      </c>
      <c r="H55" s="26">
        <f t="shared" si="9"/>
        <v>6109.1</v>
      </c>
      <c r="I55" s="13">
        <f t="shared" si="9"/>
        <v>6015.2</v>
      </c>
      <c r="J55" s="13">
        <f t="shared" si="9"/>
        <v>6015.2</v>
      </c>
      <c r="K55" s="5">
        <f t="shared" si="1"/>
        <v>25892.100000000002</v>
      </c>
    </row>
    <row r="56" spans="1:11" ht="25.5">
      <c r="A56" s="60"/>
      <c r="B56" s="50"/>
      <c r="C56" s="66"/>
      <c r="D56" s="1" t="s">
        <v>8</v>
      </c>
      <c r="E56" s="14"/>
      <c r="F56" s="14">
        <v>1910</v>
      </c>
      <c r="G56" s="14">
        <v>5842.6</v>
      </c>
      <c r="H56" s="23">
        <v>6109.1</v>
      </c>
      <c r="I56" s="14">
        <v>6015.2</v>
      </c>
      <c r="J56" s="14">
        <v>6015.2</v>
      </c>
      <c r="K56" s="9">
        <f t="shared" si="1"/>
        <v>25892.100000000002</v>
      </c>
    </row>
    <row r="57" spans="1:11" ht="12.75">
      <c r="A57" s="60"/>
      <c r="B57" s="50"/>
      <c r="C57" s="66"/>
      <c r="D57" s="1" t="s">
        <v>9</v>
      </c>
      <c r="E57" s="14"/>
      <c r="F57" s="14"/>
      <c r="G57" s="14"/>
      <c r="H57" s="23"/>
      <c r="I57" s="14"/>
      <c r="J57" s="14"/>
      <c r="K57" s="9">
        <f t="shared" si="1"/>
        <v>0</v>
      </c>
    </row>
    <row r="58" spans="1:11" ht="12.75">
      <c r="A58" s="60"/>
      <c r="B58" s="50"/>
      <c r="C58" s="66"/>
      <c r="D58" s="1" t="s">
        <v>10</v>
      </c>
      <c r="E58" s="14"/>
      <c r="F58" s="14"/>
      <c r="G58" s="14"/>
      <c r="H58" s="23"/>
      <c r="I58" s="14"/>
      <c r="J58" s="14"/>
      <c r="K58" s="9">
        <f t="shared" si="1"/>
        <v>0</v>
      </c>
    </row>
    <row r="59" spans="1:11" ht="38.25">
      <c r="A59" s="61"/>
      <c r="B59" s="51"/>
      <c r="C59" s="67"/>
      <c r="D59" s="2" t="s">
        <v>11</v>
      </c>
      <c r="E59" s="14"/>
      <c r="F59" s="14"/>
      <c r="G59" s="14"/>
      <c r="H59" s="23"/>
      <c r="I59" s="14"/>
      <c r="J59" s="14"/>
      <c r="K59" s="9">
        <f t="shared" si="1"/>
        <v>0</v>
      </c>
    </row>
    <row r="60" spans="1:11" ht="12.75" customHeight="1">
      <c r="A60" s="59" t="s">
        <v>65</v>
      </c>
      <c r="B60" s="49" t="s">
        <v>16</v>
      </c>
      <c r="C60" s="52" t="s">
        <v>67</v>
      </c>
      <c r="D60" s="5" t="s">
        <v>7</v>
      </c>
      <c r="E60" s="13">
        <f aca="true" t="shared" si="10" ref="E60:J60">E61+E62+E63+E64</f>
        <v>0</v>
      </c>
      <c r="F60" s="13">
        <f t="shared" si="10"/>
        <v>635.1999999999999</v>
      </c>
      <c r="G60" s="13">
        <f t="shared" si="10"/>
        <v>1610</v>
      </c>
      <c r="H60" s="26">
        <f>H61+H62+H63+H64</f>
        <v>1634.8</v>
      </c>
      <c r="I60" s="13">
        <f t="shared" si="10"/>
        <v>1567.2</v>
      </c>
      <c r="J60" s="13">
        <f t="shared" si="10"/>
        <v>1602.3</v>
      </c>
      <c r="K60" s="5">
        <f t="shared" si="1"/>
        <v>7049.5</v>
      </c>
    </row>
    <row r="61" spans="1:11" ht="25.5">
      <c r="A61" s="60"/>
      <c r="B61" s="50"/>
      <c r="C61" s="50"/>
      <c r="D61" s="1" t="s">
        <v>8</v>
      </c>
      <c r="E61" s="14"/>
      <c r="F61" s="15">
        <v>597.3</v>
      </c>
      <c r="G61" s="14">
        <v>1514.2</v>
      </c>
      <c r="H61" s="23">
        <v>1521.3</v>
      </c>
      <c r="I61" s="14">
        <v>1458.4</v>
      </c>
      <c r="J61" s="14">
        <v>1491.1</v>
      </c>
      <c r="K61" s="9">
        <f t="shared" si="1"/>
        <v>6582.300000000001</v>
      </c>
    </row>
    <row r="62" spans="1:11" ht="12.75">
      <c r="A62" s="60"/>
      <c r="B62" s="50"/>
      <c r="C62" s="50"/>
      <c r="D62" s="1" t="s">
        <v>9</v>
      </c>
      <c r="E62" s="14"/>
      <c r="F62" s="14">
        <v>31.4</v>
      </c>
      <c r="G62" s="14">
        <v>79.7</v>
      </c>
      <c r="H62" s="23">
        <v>97.1</v>
      </c>
      <c r="I62" s="14">
        <v>93.1</v>
      </c>
      <c r="J62" s="14">
        <v>95.2</v>
      </c>
      <c r="K62" s="9">
        <f t="shared" si="1"/>
        <v>396.49999999999994</v>
      </c>
    </row>
    <row r="63" spans="1:11" ht="12.75">
      <c r="A63" s="60"/>
      <c r="B63" s="50"/>
      <c r="C63" s="50"/>
      <c r="D63" s="1" t="s">
        <v>10</v>
      </c>
      <c r="E63" s="14"/>
      <c r="F63" s="14">
        <v>6.5</v>
      </c>
      <c r="G63" s="14">
        <v>16.1</v>
      </c>
      <c r="H63" s="23">
        <v>16.4</v>
      </c>
      <c r="I63" s="14">
        <v>15.7</v>
      </c>
      <c r="J63" s="14">
        <v>16</v>
      </c>
      <c r="K63" s="9">
        <f t="shared" si="1"/>
        <v>70.7</v>
      </c>
    </row>
    <row r="64" spans="1:11" ht="38.25">
      <c r="A64" s="61"/>
      <c r="B64" s="51"/>
      <c r="C64" s="51"/>
      <c r="D64" s="2" t="s">
        <v>11</v>
      </c>
      <c r="E64" s="14"/>
      <c r="F64" s="14"/>
      <c r="G64" s="14"/>
      <c r="H64" s="23"/>
      <c r="I64" s="14"/>
      <c r="J64" s="14"/>
      <c r="K64" s="9">
        <f t="shared" si="1"/>
        <v>0</v>
      </c>
    </row>
    <row r="65" spans="1:11" ht="12.75" customHeight="1">
      <c r="A65" s="59" t="s">
        <v>75</v>
      </c>
      <c r="B65" s="49" t="s">
        <v>16</v>
      </c>
      <c r="C65" s="52" t="s">
        <v>76</v>
      </c>
      <c r="D65" s="5" t="s">
        <v>7</v>
      </c>
      <c r="E65" s="13">
        <f aca="true" t="shared" si="11" ref="E65:J65">E66+E67+E68+E69</f>
        <v>0</v>
      </c>
      <c r="F65" s="13">
        <f t="shared" si="11"/>
        <v>0</v>
      </c>
      <c r="G65" s="13">
        <f t="shared" si="11"/>
        <v>0</v>
      </c>
      <c r="H65" s="26">
        <f t="shared" si="11"/>
        <v>257.1</v>
      </c>
      <c r="I65" s="13">
        <f t="shared" si="11"/>
        <v>0</v>
      </c>
      <c r="J65" s="13">
        <f t="shared" si="11"/>
        <v>0</v>
      </c>
      <c r="K65" s="5">
        <f aca="true" t="shared" si="12" ref="K65:K72">SUM(E65:J65)</f>
        <v>257.1</v>
      </c>
    </row>
    <row r="66" spans="1:11" ht="25.5">
      <c r="A66" s="60"/>
      <c r="B66" s="50"/>
      <c r="C66" s="50"/>
      <c r="D66" s="1" t="s">
        <v>8</v>
      </c>
      <c r="E66" s="14"/>
      <c r="F66" s="15"/>
      <c r="G66" s="14"/>
      <c r="H66" s="23"/>
      <c r="I66" s="14"/>
      <c r="J66" s="14"/>
      <c r="K66" s="9">
        <f t="shared" si="12"/>
        <v>0</v>
      </c>
    </row>
    <row r="67" spans="1:11" ht="12.75">
      <c r="A67" s="60"/>
      <c r="B67" s="50"/>
      <c r="C67" s="50"/>
      <c r="D67" s="1" t="s">
        <v>9</v>
      </c>
      <c r="E67" s="14"/>
      <c r="F67" s="14"/>
      <c r="G67" s="14"/>
      <c r="H67" s="23">
        <v>257.1</v>
      </c>
      <c r="I67" s="14"/>
      <c r="J67" s="14"/>
      <c r="K67" s="9">
        <f t="shared" si="12"/>
        <v>257.1</v>
      </c>
    </row>
    <row r="68" spans="1:11" ht="12.75">
      <c r="A68" s="60"/>
      <c r="B68" s="50"/>
      <c r="C68" s="50"/>
      <c r="D68" s="1" t="s">
        <v>10</v>
      </c>
      <c r="E68" s="14"/>
      <c r="F68" s="14"/>
      <c r="G68" s="14"/>
      <c r="H68" s="23"/>
      <c r="I68" s="14"/>
      <c r="J68" s="14"/>
      <c r="K68" s="9">
        <f t="shared" si="12"/>
        <v>0</v>
      </c>
    </row>
    <row r="69" spans="1:11" ht="38.25">
      <c r="A69" s="61"/>
      <c r="B69" s="51"/>
      <c r="C69" s="51"/>
      <c r="D69" s="2" t="s">
        <v>11</v>
      </c>
      <c r="E69" s="14"/>
      <c r="F69" s="14"/>
      <c r="G69" s="14"/>
      <c r="H69" s="23"/>
      <c r="I69" s="14"/>
      <c r="J69" s="14"/>
      <c r="K69" s="9">
        <f t="shared" si="12"/>
        <v>0</v>
      </c>
    </row>
    <row r="70" spans="1:11" ht="12.75">
      <c r="A70" s="59" t="s">
        <v>78</v>
      </c>
      <c r="B70" s="49" t="s">
        <v>16</v>
      </c>
      <c r="C70" s="52" t="s">
        <v>77</v>
      </c>
      <c r="D70" s="5" t="s">
        <v>7</v>
      </c>
      <c r="E70" s="13">
        <f aca="true" t="shared" si="13" ref="E70:J70">E71+E72+E73+E74</f>
        <v>0</v>
      </c>
      <c r="F70" s="13">
        <f t="shared" si="13"/>
        <v>0</v>
      </c>
      <c r="G70" s="13">
        <f t="shared" si="13"/>
        <v>0</v>
      </c>
      <c r="H70" s="27">
        <f t="shared" si="13"/>
        <v>9</v>
      </c>
      <c r="I70" s="13">
        <f t="shared" si="13"/>
        <v>0</v>
      </c>
      <c r="J70" s="13">
        <f t="shared" si="13"/>
        <v>0</v>
      </c>
      <c r="K70" s="21">
        <f t="shared" si="12"/>
        <v>9</v>
      </c>
    </row>
    <row r="71" spans="1:11" ht="25.5">
      <c r="A71" s="60"/>
      <c r="B71" s="50"/>
      <c r="C71" s="50"/>
      <c r="D71" s="1" t="s">
        <v>8</v>
      </c>
      <c r="E71" s="14"/>
      <c r="F71" s="15"/>
      <c r="G71" s="14"/>
      <c r="H71" s="28"/>
      <c r="I71" s="17"/>
      <c r="J71" s="17"/>
      <c r="K71" s="22">
        <f t="shared" si="12"/>
        <v>0</v>
      </c>
    </row>
    <row r="72" spans="1:11" ht="12.75">
      <c r="A72" s="60"/>
      <c r="B72" s="50"/>
      <c r="C72" s="50"/>
      <c r="D72" s="1" t="s">
        <v>9</v>
      </c>
      <c r="E72" s="14"/>
      <c r="F72" s="14"/>
      <c r="G72" s="14"/>
      <c r="H72" s="28">
        <v>9</v>
      </c>
      <c r="I72" s="17"/>
      <c r="J72" s="17"/>
      <c r="K72" s="22">
        <f t="shared" si="12"/>
        <v>9</v>
      </c>
    </row>
    <row r="73" spans="1:11" ht="12.75">
      <c r="A73" s="60"/>
      <c r="B73" s="50"/>
      <c r="C73" s="50"/>
      <c r="D73" s="1" t="s">
        <v>10</v>
      </c>
      <c r="E73" s="14"/>
      <c r="F73" s="14"/>
      <c r="G73" s="14"/>
      <c r="H73" s="28"/>
      <c r="I73" s="17"/>
      <c r="J73" s="17"/>
      <c r="K73" s="9"/>
    </row>
    <row r="74" spans="1:11" ht="38.25">
      <c r="A74" s="61"/>
      <c r="B74" s="51"/>
      <c r="C74" s="51"/>
      <c r="D74" s="2" t="s">
        <v>11</v>
      </c>
      <c r="E74" s="14"/>
      <c r="F74" s="14"/>
      <c r="G74" s="14"/>
      <c r="H74" s="23"/>
      <c r="I74" s="14"/>
      <c r="J74" s="14"/>
      <c r="K74" s="9">
        <f>SUM(E74:J74)</f>
        <v>0</v>
      </c>
    </row>
    <row r="75" spans="1:11" ht="12.75" customHeight="1">
      <c r="A75" s="53" t="s">
        <v>25</v>
      </c>
      <c r="B75" s="56" t="s">
        <v>13</v>
      </c>
      <c r="C75" s="56" t="s">
        <v>26</v>
      </c>
      <c r="D75" s="5" t="s">
        <v>7</v>
      </c>
      <c r="E75" s="13">
        <f aca="true" t="shared" si="14" ref="E75:J75">E76+E77+E78+E79</f>
        <v>8664</v>
      </c>
      <c r="F75" s="13">
        <f t="shared" si="14"/>
        <v>9332.599999999999</v>
      </c>
      <c r="G75" s="13">
        <f t="shared" si="14"/>
        <v>8176.32</v>
      </c>
      <c r="H75" s="26">
        <f t="shared" si="14"/>
        <v>7797.5</v>
      </c>
      <c r="I75" s="13">
        <f t="shared" si="14"/>
        <v>7917.1</v>
      </c>
      <c r="J75" s="13">
        <f t="shared" si="14"/>
        <v>9335.2</v>
      </c>
      <c r="K75" s="5">
        <f t="shared" si="1"/>
        <v>51222.72</v>
      </c>
    </row>
    <row r="76" spans="1:11" ht="25.5">
      <c r="A76" s="54"/>
      <c r="B76" s="57"/>
      <c r="C76" s="57"/>
      <c r="D76" s="1" t="s">
        <v>8</v>
      </c>
      <c r="E76" s="14">
        <f aca="true" t="shared" si="15" ref="E76:J76">E81+E86+E92+E97+E102</f>
        <v>0</v>
      </c>
      <c r="F76" s="14">
        <f t="shared" si="15"/>
        <v>0</v>
      </c>
      <c r="G76" s="14">
        <f t="shared" si="15"/>
        <v>0</v>
      </c>
      <c r="H76" s="23">
        <f t="shared" si="15"/>
        <v>0</v>
      </c>
      <c r="I76" s="14">
        <f t="shared" si="15"/>
        <v>0</v>
      </c>
      <c r="J76" s="14">
        <f t="shared" si="15"/>
        <v>0</v>
      </c>
      <c r="K76" s="9">
        <f t="shared" si="1"/>
        <v>0</v>
      </c>
    </row>
    <row r="77" spans="1:11" ht="12.75">
      <c r="A77" s="54"/>
      <c r="B77" s="57"/>
      <c r="C77" s="57"/>
      <c r="D77" s="1" t="s">
        <v>9</v>
      </c>
      <c r="E77" s="14">
        <f aca="true" t="shared" si="16" ref="E77:I78">E82+E87+E93</f>
        <v>8664</v>
      </c>
      <c r="F77" s="14">
        <f t="shared" si="16"/>
        <v>9332.599999999999</v>
      </c>
      <c r="G77" s="14">
        <f t="shared" si="16"/>
        <v>8176.32</v>
      </c>
      <c r="H77" s="23">
        <f t="shared" si="16"/>
        <v>7797.5</v>
      </c>
      <c r="I77" s="14">
        <f t="shared" si="16"/>
        <v>7917.1</v>
      </c>
      <c r="J77" s="14">
        <f>J82+J87+J93</f>
        <v>9335.2</v>
      </c>
      <c r="K77" s="9">
        <f t="shared" si="1"/>
        <v>51222.72</v>
      </c>
    </row>
    <row r="78" spans="1:11" ht="12.75">
      <c r="A78" s="54"/>
      <c r="B78" s="57"/>
      <c r="C78" s="57"/>
      <c r="D78" s="1" t="s">
        <v>10</v>
      </c>
      <c r="E78" s="14">
        <f t="shared" si="16"/>
        <v>0</v>
      </c>
      <c r="F78" s="14">
        <f t="shared" si="16"/>
        <v>0</v>
      </c>
      <c r="G78" s="14">
        <f t="shared" si="16"/>
        <v>0</v>
      </c>
      <c r="H78" s="23">
        <f t="shared" si="16"/>
        <v>0</v>
      </c>
      <c r="I78" s="14">
        <f t="shared" si="16"/>
        <v>0</v>
      </c>
      <c r="J78" s="14">
        <f>J83+J88+J94</f>
        <v>0</v>
      </c>
      <c r="K78" s="9">
        <f t="shared" si="1"/>
        <v>0</v>
      </c>
    </row>
    <row r="79" spans="1:11" ht="38.25">
      <c r="A79" s="55"/>
      <c r="B79" s="58"/>
      <c r="C79" s="58"/>
      <c r="D79" s="2" t="s">
        <v>11</v>
      </c>
      <c r="E79" s="14">
        <f aca="true" t="shared" si="17" ref="E79:J79">E84+E89+E95+E100+E105</f>
        <v>0</v>
      </c>
      <c r="F79" s="14">
        <f t="shared" si="17"/>
        <v>0</v>
      </c>
      <c r="G79" s="14">
        <f t="shared" si="17"/>
        <v>0</v>
      </c>
      <c r="H79" s="23">
        <f t="shared" si="17"/>
        <v>0</v>
      </c>
      <c r="I79" s="14">
        <f t="shared" si="17"/>
        <v>0</v>
      </c>
      <c r="J79" s="14">
        <f t="shared" si="17"/>
        <v>0</v>
      </c>
      <c r="K79" s="9">
        <f t="shared" si="1"/>
        <v>0</v>
      </c>
    </row>
    <row r="80" spans="1:11" ht="12.75" customHeight="1">
      <c r="A80" s="59" t="s">
        <v>27</v>
      </c>
      <c r="B80" s="49" t="s">
        <v>16</v>
      </c>
      <c r="C80" s="49" t="s">
        <v>28</v>
      </c>
      <c r="D80" s="5" t="s">
        <v>7</v>
      </c>
      <c r="E80" s="13">
        <f aca="true" t="shared" si="18" ref="E80:J80">E81+E82+E83+E84</f>
        <v>3130</v>
      </c>
      <c r="F80" s="13">
        <f t="shared" si="18"/>
        <v>3330</v>
      </c>
      <c r="G80" s="13">
        <f t="shared" si="18"/>
        <v>3584</v>
      </c>
      <c r="H80" s="26">
        <f t="shared" si="18"/>
        <v>4319.9</v>
      </c>
      <c r="I80" s="13">
        <f t="shared" si="18"/>
        <v>3927</v>
      </c>
      <c r="J80" s="13">
        <f t="shared" si="18"/>
        <v>3927</v>
      </c>
      <c r="K80" s="5">
        <f t="shared" si="1"/>
        <v>22217.9</v>
      </c>
    </row>
    <row r="81" spans="1:11" ht="25.5">
      <c r="A81" s="60"/>
      <c r="B81" s="50"/>
      <c r="C81" s="50"/>
      <c r="D81" s="1" t="s">
        <v>8</v>
      </c>
      <c r="E81" s="14"/>
      <c r="F81" s="14"/>
      <c r="G81" s="14"/>
      <c r="H81" s="23"/>
      <c r="I81" s="14"/>
      <c r="J81" s="14"/>
      <c r="K81" s="9">
        <f t="shared" si="1"/>
        <v>0</v>
      </c>
    </row>
    <row r="82" spans="1:11" ht="12.75">
      <c r="A82" s="60"/>
      <c r="B82" s="50"/>
      <c r="C82" s="50"/>
      <c r="D82" s="1" t="s">
        <v>9</v>
      </c>
      <c r="E82" s="14">
        <v>3130</v>
      </c>
      <c r="F82" s="14">
        <v>3330</v>
      </c>
      <c r="G82" s="17">
        <v>3584</v>
      </c>
      <c r="H82" s="23">
        <v>4319.9</v>
      </c>
      <c r="I82" s="14">
        <v>3927</v>
      </c>
      <c r="J82" s="14">
        <v>3927</v>
      </c>
      <c r="K82" s="9">
        <f t="shared" si="1"/>
        <v>22217.9</v>
      </c>
    </row>
    <row r="83" spans="1:11" ht="12.75">
      <c r="A83" s="60"/>
      <c r="B83" s="50"/>
      <c r="C83" s="50"/>
      <c r="D83" s="1" t="s">
        <v>10</v>
      </c>
      <c r="E83" s="14"/>
      <c r="F83" s="14"/>
      <c r="G83" s="17"/>
      <c r="H83" s="23"/>
      <c r="I83" s="14"/>
      <c r="J83" s="14"/>
      <c r="K83" s="9">
        <f t="shared" si="1"/>
        <v>0</v>
      </c>
    </row>
    <row r="84" spans="1:11" ht="38.25">
      <c r="A84" s="61"/>
      <c r="B84" s="51"/>
      <c r="C84" s="51"/>
      <c r="D84" s="2" t="s">
        <v>11</v>
      </c>
      <c r="E84" s="14"/>
      <c r="F84" s="14"/>
      <c r="G84" s="17"/>
      <c r="H84" s="23"/>
      <c r="I84" s="14"/>
      <c r="J84" s="14"/>
      <c r="K84" s="9">
        <f t="shared" si="1"/>
        <v>0</v>
      </c>
    </row>
    <row r="85" spans="1:11" ht="12.75" customHeight="1">
      <c r="A85" s="59" t="s">
        <v>29</v>
      </c>
      <c r="B85" s="49" t="s">
        <v>16</v>
      </c>
      <c r="C85" s="49" t="s">
        <v>30</v>
      </c>
      <c r="D85" s="5" t="s">
        <v>7</v>
      </c>
      <c r="E85" s="13">
        <f aca="true" t="shared" si="19" ref="E85:J85">E86+E87+E88+E89</f>
        <v>2006.4</v>
      </c>
      <c r="F85" s="13">
        <f t="shared" si="19"/>
        <v>1810.2</v>
      </c>
      <c r="G85" s="13">
        <f t="shared" si="19"/>
        <v>1763.2</v>
      </c>
      <c r="H85" s="26">
        <f t="shared" si="19"/>
        <v>1863</v>
      </c>
      <c r="I85" s="13">
        <f t="shared" si="19"/>
        <v>1863</v>
      </c>
      <c r="J85" s="13">
        <f t="shared" si="19"/>
        <v>1863</v>
      </c>
      <c r="K85" s="5">
        <f t="shared" si="1"/>
        <v>11168.8</v>
      </c>
    </row>
    <row r="86" spans="1:11" ht="25.5">
      <c r="A86" s="60"/>
      <c r="B86" s="50"/>
      <c r="C86" s="50"/>
      <c r="D86" s="1" t="s">
        <v>8</v>
      </c>
      <c r="E86" s="14"/>
      <c r="F86" s="14"/>
      <c r="G86" s="17"/>
      <c r="H86" s="23"/>
      <c r="I86" s="14"/>
      <c r="J86" s="14"/>
      <c r="K86" s="9">
        <f t="shared" si="1"/>
        <v>0</v>
      </c>
    </row>
    <row r="87" spans="1:11" ht="12.75">
      <c r="A87" s="60"/>
      <c r="B87" s="50"/>
      <c r="C87" s="50"/>
      <c r="D87" s="1" t="s">
        <v>9</v>
      </c>
      <c r="E87" s="14">
        <v>2006.4</v>
      </c>
      <c r="F87" s="14">
        <v>1810.2</v>
      </c>
      <c r="G87" s="17">
        <v>1763.2</v>
      </c>
      <c r="H87" s="23">
        <v>1863</v>
      </c>
      <c r="I87" s="14">
        <v>1863</v>
      </c>
      <c r="J87" s="14">
        <v>1863</v>
      </c>
      <c r="K87" s="9">
        <f t="shared" si="1"/>
        <v>11168.8</v>
      </c>
    </row>
    <row r="88" spans="1:11" ht="12.75">
      <c r="A88" s="60"/>
      <c r="B88" s="50"/>
      <c r="C88" s="50"/>
      <c r="D88" s="1" t="s">
        <v>10</v>
      </c>
      <c r="E88" s="14"/>
      <c r="F88" s="14"/>
      <c r="G88" s="17"/>
      <c r="H88" s="23"/>
      <c r="I88" s="14"/>
      <c r="J88" s="14"/>
      <c r="K88" s="9">
        <f t="shared" si="1"/>
        <v>0</v>
      </c>
    </row>
    <row r="89" spans="1:11" ht="38.25">
      <c r="A89" s="61"/>
      <c r="B89" s="51"/>
      <c r="C89" s="51"/>
      <c r="D89" s="2" t="s">
        <v>11</v>
      </c>
      <c r="E89" s="14"/>
      <c r="F89" s="14"/>
      <c r="G89" s="14"/>
      <c r="H89" s="23"/>
      <c r="I89" s="14"/>
      <c r="J89" s="14"/>
      <c r="K89" s="9">
        <f t="shared" si="1"/>
        <v>0</v>
      </c>
    </row>
    <row r="90" spans="1:11" ht="12.75">
      <c r="A90" s="4"/>
      <c r="B90" s="3"/>
      <c r="C90" s="3"/>
      <c r="D90" s="2"/>
      <c r="E90" s="14"/>
      <c r="F90" s="14"/>
      <c r="G90" s="14"/>
      <c r="H90" s="23"/>
      <c r="I90" s="14"/>
      <c r="J90" s="14"/>
      <c r="K90" s="9">
        <f t="shared" si="1"/>
        <v>0</v>
      </c>
    </row>
    <row r="91" spans="1:11" ht="12.75" customHeight="1">
      <c r="A91" s="59" t="s">
        <v>31</v>
      </c>
      <c r="B91" s="49" t="s">
        <v>16</v>
      </c>
      <c r="C91" s="49" t="s">
        <v>32</v>
      </c>
      <c r="D91" s="5" t="s">
        <v>7</v>
      </c>
      <c r="E91" s="13">
        <f aca="true" t="shared" si="20" ref="E91:J91">E92+E93+E94+E95</f>
        <v>3527.6</v>
      </c>
      <c r="F91" s="13">
        <f t="shared" si="20"/>
        <v>4192.4</v>
      </c>
      <c r="G91" s="13">
        <f t="shared" si="20"/>
        <v>2829.12</v>
      </c>
      <c r="H91" s="26">
        <f t="shared" si="20"/>
        <v>1614.6</v>
      </c>
      <c r="I91" s="13">
        <f t="shared" si="20"/>
        <v>2127.1</v>
      </c>
      <c r="J91" s="13">
        <f t="shared" si="20"/>
        <v>3545.2</v>
      </c>
      <c r="K91" s="5">
        <f t="shared" si="1"/>
        <v>17836.02</v>
      </c>
    </row>
    <row r="92" spans="1:11" ht="25.5">
      <c r="A92" s="60"/>
      <c r="B92" s="50"/>
      <c r="C92" s="50"/>
      <c r="D92" s="1" t="s">
        <v>8</v>
      </c>
      <c r="E92" s="14"/>
      <c r="F92" s="14"/>
      <c r="G92" s="14"/>
      <c r="H92" s="23"/>
      <c r="I92" s="14"/>
      <c r="J92" s="14"/>
      <c r="K92" s="9">
        <f t="shared" si="1"/>
        <v>0</v>
      </c>
    </row>
    <row r="93" spans="1:11" ht="12.75">
      <c r="A93" s="60"/>
      <c r="B93" s="50"/>
      <c r="C93" s="50"/>
      <c r="D93" s="1" t="s">
        <v>9</v>
      </c>
      <c r="E93" s="14">
        <v>3527.6</v>
      </c>
      <c r="F93" s="14">
        <v>4192.4</v>
      </c>
      <c r="G93" s="14">
        <v>2829.12</v>
      </c>
      <c r="H93" s="23">
        <v>1614.6</v>
      </c>
      <c r="I93" s="14">
        <v>2127.1</v>
      </c>
      <c r="J93" s="14">
        <v>3545.2</v>
      </c>
      <c r="K93" s="9">
        <f t="shared" si="1"/>
        <v>17836.02</v>
      </c>
    </row>
    <row r="94" spans="1:11" ht="12.75">
      <c r="A94" s="60"/>
      <c r="B94" s="50"/>
      <c r="C94" s="50"/>
      <c r="D94" s="1" t="s">
        <v>10</v>
      </c>
      <c r="E94" s="14"/>
      <c r="F94" s="14"/>
      <c r="G94" s="14"/>
      <c r="H94" s="23"/>
      <c r="I94" s="14"/>
      <c r="J94" s="14"/>
      <c r="K94" s="9">
        <f aca="true" t="shared" si="21" ref="K94:K157">SUM(E94:J94)</f>
        <v>0</v>
      </c>
    </row>
    <row r="95" spans="1:11" ht="38.25">
      <c r="A95" s="61"/>
      <c r="B95" s="51"/>
      <c r="C95" s="51"/>
      <c r="D95" s="2" t="s">
        <v>11</v>
      </c>
      <c r="E95" s="14"/>
      <c r="F95" s="14"/>
      <c r="G95" s="14"/>
      <c r="H95" s="23"/>
      <c r="I95" s="14"/>
      <c r="J95" s="14"/>
      <c r="K95" s="9">
        <f t="shared" si="21"/>
        <v>0</v>
      </c>
    </row>
    <row r="96" spans="1:11" ht="12.75" customHeight="1">
      <c r="A96" s="53" t="s">
        <v>33</v>
      </c>
      <c r="B96" s="56" t="s">
        <v>34</v>
      </c>
      <c r="C96" s="56" t="s">
        <v>35</v>
      </c>
      <c r="D96" s="5" t="s">
        <v>7</v>
      </c>
      <c r="E96" s="13">
        <f aca="true" t="shared" si="22" ref="E96:J96">E97+E98+E99+E100</f>
        <v>1499.3</v>
      </c>
      <c r="F96" s="13">
        <f t="shared" si="22"/>
        <v>1270.4</v>
      </c>
      <c r="G96" s="13">
        <f t="shared" si="22"/>
        <v>1245.4</v>
      </c>
      <c r="H96" s="26">
        <f t="shared" si="22"/>
        <v>1433.6</v>
      </c>
      <c r="I96" s="13">
        <f t="shared" si="22"/>
        <v>1332.2</v>
      </c>
      <c r="J96" s="13">
        <f t="shared" si="22"/>
        <v>1398.5</v>
      </c>
      <c r="K96" s="5">
        <f t="shared" si="21"/>
        <v>8179.4</v>
      </c>
    </row>
    <row r="97" spans="1:11" ht="25.5">
      <c r="A97" s="54"/>
      <c r="B97" s="57"/>
      <c r="C97" s="57"/>
      <c r="D97" s="1" t="s">
        <v>8</v>
      </c>
      <c r="E97" s="14"/>
      <c r="F97" s="14"/>
      <c r="G97" s="14"/>
      <c r="H97" s="23"/>
      <c r="I97" s="14"/>
      <c r="J97" s="14"/>
      <c r="K97" s="9">
        <f t="shared" si="21"/>
        <v>0</v>
      </c>
    </row>
    <row r="98" spans="1:11" ht="12.75">
      <c r="A98" s="54"/>
      <c r="B98" s="57"/>
      <c r="C98" s="57"/>
      <c r="D98" s="1" t="s">
        <v>9</v>
      </c>
      <c r="E98" s="14">
        <v>231.6</v>
      </c>
      <c r="F98" s="14"/>
      <c r="G98" s="14"/>
      <c r="H98" s="23"/>
      <c r="I98" s="14"/>
      <c r="J98" s="14"/>
      <c r="K98" s="9">
        <f t="shared" si="21"/>
        <v>231.6</v>
      </c>
    </row>
    <row r="99" spans="1:11" ht="12.75">
      <c r="A99" s="54"/>
      <c r="B99" s="57"/>
      <c r="C99" s="57"/>
      <c r="D99" s="1" t="s">
        <v>10</v>
      </c>
      <c r="E99" s="14">
        <v>1267.7</v>
      </c>
      <c r="F99" s="14">
        <v>1270.4</v>
      </c>
      <c r="G99" s="14">
        <v>1245.4</v>
      </c>
      <c r="H99" s="23">
        <v>1433.6</v>
      </c>
      <c r="I99" s="14">
        <v>1332.2</v>
      </c>
      <c r="J99" s="14">
        <v>1398.5</v>
      </c>
      <c r="K99" s="9">
        <f t="shared" si="21"/>
        <v>7947.8</v>
      </c>
    </row>
    <row r="100" spans="1:11" ht="38.25">
      <c r="A100" s="55"/>
      <c r="B100" s="58"/>
      <c r="C100" s="58"/>
      <c r="D100" s="2" t="s">
        <v>11</v>
      </c>
      <c r="E100" s="14"/>
      <c r="F100" s="14"/>
      <c r="G100" s="14"/>
      <c r="H100" s="23"/>
      <c r="I100" s="14"/>
      <c r="J100" s="14"/>
      <c r="K100" s="9">
        <f t="shared" si="21"/>
        <v>0</v>
      </c>
    </row>
    <row r="101" spans="1:11" ht="12.75" customHeight="1">
      <c r="A101" s="53" t="s">
        <v>36</v>
      </c>
      <c r="B101" s="56" t="s">
        <v>34</v>
      </c>
      <c r="C101" s="56" t="s">
        <v>37</v>
      </c>
      <c r="D101" s="5" t="s">
        <v>7</v>
      </c>
      <c r="E101" s="13">
        <f aca="true" t="shared" si="23" ref="E101:J101">E102+E103+E104+E105</f>
        <v>894.3</v>
      </c>
      <c r="F101" s="13">
        <f t="shared" si="23"/>
        <v>1148.7</v>
      </c>
      <c r="G101" s="13">
        <f t="shared" si="23"/>
        <v>1164.6000000000001</v>
      </c>
      <c r="H101" s="26">
        <f t="shared" si="23"/>
        <v>1290.2</v>
      </c>
      <c r="I101" s="13">
        <f t="shared" si="23"/>
        <v>1142.3</v>
      </c>
      <c r="J101" s="13">
        <f t="shared" si="23"/>
        <v>1203.2</v>
      </c>
      <c r="K101" s="5">
        <f t="shared" si="21"/>
        <v>6843.3</v>
      </c>
    </row>
    <row r="102" spans="1:11" ht="25.5">
      <c r="A102" s="54"/>
      <c r="B102" s="57"/>
      <c r="C102" s="57"/>
      <c r="D102" s="1" t="s">
        <v>8</v>
      </c>
      <c r="E102" s="14"/>
      <c r="F102" s="14"/>
      <c r="G102" s="14"/>
      <c r="H102" s="23"/>
      <c r="I102" s="14"/>
      <c r="J102" s="14"/>
      <c r="K102" s="9">
        <f t="shared" si="21"/>
        <v>0</v>
      </c>
    </row>
    <row r="103" spans="1:11" ht="12.75">
      <c r="A103" s="54"/>
      <c r="B103" s="57"/>
      <c r="C103" s="57"/>
      <c r="D103" s="1" t="s">
        <v>9</v>
      </c>
      <c r="E103" s="14">
        <v>71</v>
      </c>
      <c r="F103" s="14"/>
      <c r="G103" s="14">
        <v>57.4</v>
      </c>
      <c r="H103" s="23">
        <v>87</v>
      </c>
      <c r="I103" s="14"/>
      <c r="J103" s="14"/>
      <c r="K103" s="9">
        <f t="shared" si="21"/>
        <v>215.4</v>
      </c>
    </row>
    <row r="104" spans="1:11" ht="12.75">
      <c r="A104" s="54"/>
      <c r="B104" s="57"/>
      <c r="C104" s="57"/>
      <c r="D104" s="1" t="s">
        <v>10</v>
      </c>
      <c r="E104" s="14">
        <v>823.3</v>
      </c>
      <c r="F104" s="14">
        <v>1148.7</v>
      </c>
      <c r="G104" s="14">
        <v>1107.2</v>
      </c>
      <c r="H104" s="23">
        <v>1203.2</v>
      </c>
      <c r="I104" s="14">
        <v>1142.3</v>
      </c>
      <c r="J104" s="14">
        <v>1203.2</v>
      </c>
      <c r="K104" s="9">
        <f t="shared" si="21"/>
        <v>6627.9</v>
      </c>
    </row>
    <row r="105" spans="1:11" ht="38.25">
      <c r="A105" s="55"/>
      <c r="B105" s="58"/>
      <c r="C105" s="58"/>
      <c r="D105" s="2" t="s">
        <v>11</v>
      </c>
      <c r="E105" s="14"/>
      <c r="F105" s="14"/>
      <c r="G105" s="14"/>
      <c r="H105" s="23"/>
      <c r="I105" s="14"/>
      <c r="J105" s="14"/>
      <c r="K105" s="9">
        <f t="shared" si="21"/>
        <v>0</v>
      </c>
    </row>
    <row r="106" spans="1:11" ht="12.75" customHeight="1">
      <c r="A106" s="53" t="s">
        <v>38</v>
      </c>
      <c r="B106" s="56" t="s">
        <v>34</v>
      </c>
      <c r="C106" s="56" t="s">
        <v>39</v>
      </c>
      <c r="D106" s="5" t="s">
        <v>7</v>
      </c>
      <c r="E106" s="13">
        <f aca="true" t="shared" si="24" ref="E106:J106">E107+E108+E109+E110</f>
        <v>487</v>
      </c>
      <c r="F106" s="13">
        <f t="shared" si="24"/>
        <v>624</v>
      </c>
      <c r="G106" s="13">
        <f t="shared" si="24"/>
        <v>679.9</v>
      </c>
      <c r="H106" s="26">
        <f t="shared" si="24"/>
        <v>718</v>
      </c>
      <c r="I106" s="13">
        <f t="shared" si="24"/>
        <v>718</v>
      </c>
      <c r="J106" s="13">
        <f t="shared" si="24"/>
        <v>718</v>
      </c>
      <c r="K106" s="5">
        <f t="shared" si="21"/>
        <v>3944.9</v>
      </c>
    </row>
    <row r="107" spans="1:11" ht="25.5">
      <c r="A107" s="54"/>
      <c r="B107" s="57"/>
      <c r="C107" s="57"/>
      <c r="D107" s="1" t="s">
        <v>8</v>
      </c>
      <c r="E107" s="14"/>
      <c r="F107" s="14"/>
      <c r="G107" s="14"/>
      <c r="H107" s="23"/>
      <c r="I107" s="14"/>
      <c r="J107" s="14"/>
      <c r="K107" s="9">
        <f t="shared" si="21"/>
        <v>0</v>
      </c>
    </row>
    <row r="108" spans="1:11" ht="12.75">
      <c r="A108" s="54"/>
      <c r="B108" s="57"/>
      <c r="C108" s="57"/>
      <c r="D108" s="1" t="s">
        <v>9</v>
      </c>
      <c r="E108" s="14">
        <v>487</v>
      </c>
      <c r="F108" s="14">
        <v>624</v>
      </c>
      <c r="G108" s="14">
        <v>679.9</v>
      </c>
      <c r="H108" s="23">
        <v>718</v>
      </c>
      <c r="I108" s="14">
        <v>718</v>
      </c>
      <c r="J108" s="14">
        <v>718</v>
      </c>
      <c r="K108" s="9">
        <f t="shared" si="21"/>
        <v>3944.9</v>
      </c>
    </row>
    <row r="109" spans="1:11" ht="12.75">
      <c r="A109" s="54"/>
      <c r="B109" s="57"/>
      <c r="C109" s="57"/>
      <c r="D109" s="1" t="s">
        <v>10</v>
      </c>
      <c r="E109" s="14"/>
      <c r="F109" s="14"/>
      <c r="G109" s="14"/>
      <c r="H109" s="23"/>
      <c r="I109" s="14"/>
      <c r="J109" s="14"/>
      <c r="K109" s="9">
        <f t="shared" si="21"/>
        <v>0</v>
      </c>
    </row>
    <row r="110" spans="1:11" ht="38.25">
      <c r="A110" s="55"/>
      <c r="B110" s="58"/>
      <c r="C110" s="58"/>
      <c r="D110" s="2" t="s">
        <v>11</v>
      </c>
      <c r="E110" s="14"/>
      <c r="F110" s="14"/>
      <c r="G110" s="14"/>
      <c r="H110" s="23"/>
      <c r="I110" s="14"/>
      <c r="J110" s="14"/>
      <c r="K110" s="9">
        <f t="shared" si="21"/>
        <v>0</v>
      </c>
    </row>
    <row r="111" spans="1:11" ht="12.75">
      <c r="A111" s="6"/>
      <c r="B111" s="7"/>
      <c r="C111" s="7"/>
      <c r="D111" s="2"/>
      <c r="E111" s="14"/>
      <c r="F111" s="14"/>
      <c r="G111" s="14"/>
      <c r="H111" s="23"/>
      <c r="I111" s="14"/>
      <c r="J111" s="14"/>
      <c r="K111" s="9">
        <f t="shared" si="21"/>
        <v>0</v>
      </c>
    </row>
    <row r="112" spans="1:11" ht="12.75" customHeight="1">
      <c r="A112" s="53" t="s">
        <v>40</v>
      </c>
      <c r="B112" s="56" t="s">
        <v>34</v>
      </c>
      <c r="C112" s="56" t="s">
        <v>41</v>
      </c>
      <c r="D112" s="5" t="s">
        <v>7</v>
      </c>
      <c r="E112" s="13">
        <f aca="true" t="shared" si="25" ref="E112:J112">E113+E114+E115+E116</f>
        <v>494.03</v>
      </c>
      <c r="F112" s="13">
        <f t="shared" si="25"/>
        <v>0</v>
      </c>
      <c r="G112" s="13">
        <f t="shared" si="25"/>
        <v>539.886</v>
      </c>
      <c r="H112" s="26">
        <f t="shared" si="25"/>
        <v>525.6</v>
      </c>
      <c r="I112" s="13">
        <f t="shared" si="25"/>
        <v>490.90000000000003</v>
      </c>
      <c r="J112" s="13">
        <f t="shared" si="25"/>
        <v>490.6</v>
      </c>
      <c r="K112" s="5">
        <f t="shared" si="21"/>
        <v>2541.016</v>
      </c>
    </row>
    <row r="113" spans="1:11" ht="25.5">
      <c r="A113" s="54"/>
      <c r="B113" s="57"/>
      <c r="C113" s="57"/>
      <c r="D113" s="1" t="s">
        <v>8</v>
      </c>
      <c r="E113" s="14"/>
      <c r="F113" s="14"/>
      <c r="G113" s="14"/>
      <c r="H113" s="23"/>
      <c r="I113" s="14"/>
      <c r="J113" s="14"/>
      <c r="K113" s="9">
        <f t="shared" si="21"/>
        <v>0</v>
      </c>
    </row>
    <row r="114" spans="1:11" ht="12.75">
      <c r="A114" s="54"/>
      <c r="B114" s="57"/>
      <c r="C114" s="57"/>
      <c r="D114" s="1" t="s">
        <v>9</v>
      </c>
      <c r="E114" s="14">
        <v>386.37</v>
      </c>
      <c r="F114" s="14">
        <v>0</v>
      </c>
      <c r="G114" s="14">
        <v>429.3</v>
      </c>
      <c r="H114" s="23">
        <v>429.3</v>
      </c>
      <c r="I114" s="14">
        <v>429.3</v>
      </c>
      <c r="J114" s="14">
        <v>429.3</v>
      </c>
      <c r="K114" s="9">
        <f t="shared" si="21"/>
        <v>2103.57</v>
      </c>
    </row>
    <row r="115" spans="1:11" ht="12.75">
      <c r="A115" s="54"/>
      <c r="B115" s="57"/>
      <c r="C115" s="57"/>
      <c r="D115" s="1" t="s">
        <v>10</v>
      </c>
      <c r="E115" s="14">
        <v>107.66</v>
      </c>
      <c r="F115" s="14">
        <v>0</v>
      </c>
      <c r="G115" s="14">
        <v>110.586</v>
      </c>
      <c r="H115" s="23">
        <v>96.3</v>
      </c>
      <c r="I115" s="14">
        <v>61.6</v>
      </c>
      <c r="J115" s="14">
        <v>61.3</v>
      </c>
      <c r="K115" s="9">
        <f t="shared" si="21"/>
        <v>437.446</v>
      </c>
    </row>
    <row r="116" spans="1:11" ht="38.25">
      <c r="A116" s="55"/>
      <c r="B116" s="58"/>
      <c r="C116" s="58"/>
      <c r="D116" s="2" t="s">
        <v>11</v>
      </c>
      <c r="E116" s="14"/>
      <c r="F116" s="14"/>
      <c r="G116" s="14"/>
      <c r="H116" s="23"/>
      <c r="I116" s="14"/>
      <c r="J116" s="14"/>
      <c r="K116" s="9">
        <f t="shared" si="21"/>
        <v>0</v>
      </c>
    </row>
    <row r="117" spans="1:11" ht="12.75" customHeight="1">
      <c r="A117" s="53" t="s">
        <v>42</v>
      </c>
      <c r="B117" s="56" t="s">
        <v>34</v>
      </c>
      <c r="C117" s="56" t="s">
        <v>43</v>
      </c>
      <c r="D117" s="5" t="s">
        <v>7</v>
      </c>
      <c r="E117" s="13">
        <f>E118+E119+E120+E121</f>
        <v>20</v>
      </c>
      <c r="F117" s="13">
        <f>F118+F119+F120+F121</f>
        <v>30</v>
      </c>
      <c r="G117" s="13">
        <f>G118+G119+G120+G121</f>
        <v>21.3</v>
      </c>
      <c r="H117" s="26">
        <f>H120</f>
        <v>21.3</v>
      </c>
      <c r="I117" s="13">
        <f>I120</f>
        <v>21.3</v>
      </c>
      <c r="J117" s="13">
        <f>J120</f>
        <v>21.3</v>
      </c>
      <c r="K117" s="5">
        <f t="shared" si="21"/>
        <v>135.2</v>
      </c>
    </row>
    <row r="118" spans="1:11" ht="25.5">
      <c r="A118" s="54"/>
      <c r="B118" s="57"/>
      <c r="C118" s="57"/>
      <c r="D118" s="1" t="s">
        <v>8</v>
      </c>
      <c r="E118" s="14"/>
      <c r="F118" s="14"/>
      <c r="G118" s="14"/>
      <c r="H118" s="23"/>
      <c r="I118" s="14"/>
      <c r="J118" s="14"/>
      <c r="K118" s="9">
        <f t="shared" si="21"/>
        <v>0</v>
      </c>
    </row>
    <row r="119" spans="1:11" ht="12.75">
      <c r="A119" s="54"/>
      <c r="B119" s="57"/>
      <c r="C119" s="57"/>
      <c r="D119" s="1" t="s">
        <v>9</v>
      </c>
      <c r="E119" s="14"/>
      <c r="F119" s="14"/>
      <c r="G119" s="14"/>
      <c r="H119" s="23"/>
      <c r="I119" s="14"/>
      <c r="J119" s="14"/>
      <c r="K119" s="9">
        <f t="shared" si="21"/>
        <v>0</v>
      </c>
    </row>
    <row r="120" spans="1:11" ht="12.75">
      <c r="A120" s="54"/>
      <c r="B120" s="57"/>
      <c r="C120" s="57"/>
      <c r="D120" s="1" t="s">
        <v>10</v>
      </c>
      <c r="E120" s="14">
        <v>20</v>
      </c>
      <c r="F120" s="14">
        <v>30</v>
      </c>
      <c r="G120" s="14">
        <v>21.3</v>
      </c>
      <c r="H120" s="23">
        <v>21.3</v>
      </c>
      <c r="I120" s="14">
        <v>21.3</v>
      </c>
      <c r="J120" s="14">
        <v>21.3</v>
      </c>
      <c r="K120" s="9">
        <f t="shared" si="21"/>
        <v>135.2</v>
      </c>
    </row>
    <row r="121" spans="1:11" ht="38.25">
      <c r="A121" s="55"/>
      <c r="B121" s="58"/>
      <c r="C121" s="58"/>
      <c r="D121" s="2" t="s">
        <v>11</v>
      </c>
      <c r="E121" s="14"/>
      <c r="F121" s="14"/>
      <c r="G121" s="14"/>
      <c r="H121" s="23"/>
      <c r="I121" s="14"/>
      <c r="J121" s="14"/>
      <c r="K121" s="9">
        <f t="shared" si="21"/>
        <v>0</v>
      </c>
    </row>
    <row r="122" spans="1:11" ht="12.75" customHeight="1">
      <c r="A122" s="53" t="s">
        <v>44</v>
      </c>
      <c r="B122" s="56" t="s">
        <v>34</v>
      </c>
      <c r="C122" s="56" t="s">
        <v>45</v>
      </c>
      <c r="D122" s="5" t="s">
        <v>7</v>
      </c>
      <c r="E122" s="13">
        <f>E123+E124+E125+E126</f>
        <v>19.9</v>
      </c>
      <c r="F122" s="13">
        <f>F123+F124+F125+F126</f>
        <v>19.9</v>
      </c>
      <c r="G122" s="13">
        <f>G123+G124+G125+G126</f>
        <v>15.9</v>
      </c>
      <c r="H122" s="26">
        <f>H125</f>
        <v>15.9</v>
      </c>
      <c r="I122" s="13">
        <f>I125</f>
        <v>15.9</v>
      </c>
      <c r="J122" s="13">
        <f>J125</f>
        <v>15.9</v>
      </c>
      <c r="K122" s="5">
        <f t="shared" si="21"/>
        <v>103.4</v>
      </c>
    </row>
    <row r="123" spans="1:11" ht="25.5">
      <c r="A123" s="54"/>
      <c r="B123" s="57"/>
      <c r="C123" s="57"/>
      <c r="D123" s="1" t="s">
        <v>8</v>
      </c>
      <c r="E123" s="14"/>
      <c r="F123" s="14"/>
      <c r="G123" s="14"/>
      <c r="H123" s="23"/>
      <c r="I123" s="14"/>
      <c r="J123" s="14"/>
      <c r="K123" s="9">
        <f t="shared" si="21"/>
        <v>0</v>
      </c>
    </row>
    <row r="124" spans="1:11" ht="12.75">
      <c r="A124" s="54"/>
      <c r="B124" s="57"/>
      <c r="C124" s="57"/>
      <c r="D124" s="1" t="s">
        <v>9</v>
      </c>
      <c r="E124" s="14"/>
      <c r="F124" s="14"/>
      <c r="G124" s="14"/>
      <c r="H124" s="23"/>
      <c r="I124" s="14"/>
      <c r="J124" s="14"/>
      <c r="K124" s="9">
        <f t="shared" si="21"/>
        <v>0</v>
      </c>
    </row>
    <row r="125" spans="1:11" ht="12.75">
      <c r="A125" s="54"/>
      <c r="B125" s="57"/>
      <c r="C125" s="57"/>
      <c r="D125" s="1" t="s">
        <v>10</v>
      </c>
      <c r="E125" s="14">
        <v>19.9</v>
      </c>
      <c r="F125" s="14">
        <v>19.9</v>
      </c>
      <c r="G125" s="14">
        <v>15.9</v>
      </c>
      <c r="H125" s="23">
        <v>15.9</v>
      </c>
      <c r="I125" s="14">
        <v>15.9</v>
      </c>
      <c r="J125" s="14">
        <v>15.9</v>
      </c>
      <c r="K125" s="9">
        <f t="shared" si="21"/>
        <v>103.4</v>
      </c>
    </row>
    <row r="126" spans="1:11" ht="38.25">
      <c r="A126" s="55"/>
      <c r="B126" s="58"/>
      <c r="C126" s="58"/>
      <c r="D126" s="2" t="s">
        <v>11</v>
      </c>
      <c r="E126" s="14"/>
      <c r="F126" s="14"/>
      <c r="G126" s="14"/>
      <c r="H126" s="23"/>
      <c r="I126" s="14"/>
      <c r="J126" s="14"/>
      <c r="K126" s="9">
        <f t="shared" si="21"/>
        <v>0</v>
      </c>
    </row>
    <row r="127" spans="1:11" ht="12.75" customHeight="1">
      <c r="A127" s="53" t="s">
        <v>46</v>
      </c>
      <c r="B127" s="56" t="s">
        <v>34</v>
      </c>
      <c r="C127" s="71" t="s">
        <v>56</v>
      </c>
      <c r="D127" s="5" t="s">
        <v>7</v>
      </c>
      <c r="E127" s="13">
        <f aca="true" t="shared" si="26" ref="E127:J127">E128+E129+E130+E131</f>
        <v>5859.7</v>
      </c>
      <c r="F127" s="13">
        <f t="shared" si="26"/>
        <v>6073</v>
      </c>
      <c r="G127" s="13">
        <f t="shared" si="26"/>
        <v>6991.7</v>
      </c>
      <c r="H127" s="26">
        <f t="shared" si="26"/>
        <v>7514</v>
      </c>
      <c r="I127" s="13">
        <f t="shared" si="26"/>
        <v>7768</v>
      </c>
      <c r="J127" s="13">
        <f t="shared" si="26"/>
        <v>8078</v>
      </c>
      <c r="K127" s="5">
        <f t="shared" si="21"/>
        <v>42284.4</v>
      </c>
    </row>
    <row r="128" spans="1:11" ht="26.25" customHeight="1">
      <c r="A128" s="54"/>
      <c r="B128" s="57"/>
      <c r="C128" s="72"/>
      <c r="D128" s="1" t="s">
        <v>8</v>
      </c>
      <c r="E128" s="14"/>
      <c r="F128" s="14"/>
      <c r="G128" s="14"/>
      <c r="H128" s="23"/>
      <c r="I128" s="14"/>
      <c r="J128" s="14"/>
      <c r="K128" s="9">
        <f t="shared" si="21"/>
        <v>0</v>
      </c>
    </row>
    <row r="129" spans="1:11" ht="29.25" customHeight="1">
      <c r="A129" s="54"/>
      <c r="B129" s="57"/>
      <c r="C129" s="72"/>
      <c r="D129" s="1" t="s">
        <v>9</v>
      </c>
      <c r="E129" s="14">
        <v>5859.7</v>
      </c>
      <c r="F129" s="14">
        <v>6073</v>
      </c>
      <c r="G129" s="14">
        <v>6991.7</v>
      </c>
      <c r="H129" s="23">
        <v>7514</v>
      </c>
      <c r="I129" s="14">
        <v>7768</v>
      </c>
      <c r="J129" s="14">
        <v>8078</v>
      </c>
      <c r="K129" s="9">
        <f t="shared" si="21"/>
        <v>42284.4</v>
      </c>
    </row>
    <row r="130" spans="1:11" ht="27.75" customHeight="1">
      <c r="A130" s="54"/>
      <c r="B130" s="57"/>
      <c r="C130" s="72"/>
      <c r="D130" s="1" t="s">
        <v>10</v>
      </c>
      <c r="E130" s="14"/>
      <c r="F130" s="14"/>
      <c r="G130" s="14"/>
      <c r="H130" s="23"/>
      <c r="I130" s="14"/>
      <c r="J130" s="14"/>
      <c r="K130" s="9">
        <f t="shared" si="21"/>
        <v>0</v>
      </c>
    </row>
    <row r="131" spans="1:11" ht="38.25">
      <c r="A131" s="55"/>
      <c r="B131" s="58"/>
      <c r="C131" s="73"/>
      <c r="D131" s="2" t="s">
        <v>11</v>
      </c>
      <c r="E131" s="14"/>
      <c r="F131" s="14"/>
      <c r="G131" s="14"/>
      <c r="H131" s="23"/>
      <c r="I131" s="14"/>
      <c r="J131" s="14"/>
      <c r="K131" s="9">
        <f t="shared" si="21"/>
        <v>0</v>
      </c>
    </row>
    <row r="132" spans="1:11" ht="12.75">
      <c r="A132" s="74" t="s">
        <v>47</v>
      </c>
      <c r="B132" s="56" t="s">
        <v>34</v>
      </c>
      <c r="C132" s="56" t="s">
        <v>85</v>
      </c>
      <c r="D132" s="5" t="s">
        <v>7</v>
      </c>
      <c r="E132" s="14"/>
      <c r="F132" s="13">
        <f>F134+F135</f>
        <v>1111.2</v>
      </c>
      <c r="G132" s="13">
        <f>G134+G135</f>
        <v>1206.1999999999998</v>
      </c>
      <c r="H132" s="27">
        <f>H134+H135</f>
        <v>2477.7000000000003</v>
      </c>
      <c r="I132" s="14"/>
      <c r="J132" s="14"/>
      <c r="K132" s="5">
        <f t="shared" si="21"/>
        <v>4795.1</v>
      </c>
    </row>
    <row r="133" spans="1:11" ht="25.5">
      <c r="A133" s="75"/>
      <c r="B133" s="50"/>
      <c r="C133" s="57"/>
      <c r="D133" s="1" t="s">
        <v>8</v>
      </c>
      <c r="E133" s="14"/>
      <c r="F133" s="14"/>
      <c r="G133" s="14"/>
      <c r="H133" s="23"/>
      <c r="I133" s="14"/>
      <c r="J133" s="14"/>
      <c r="K133" s="9">
        <f t="shared" si="21"/>
        <v>0</v>
      </c>
    </row>
    <row r="134" spans="1:11" ht="12.75">
      <c r="A134" s="75"/>
      <c r="B134" s="50"/>
      <c r="C134" s="57"/>
      <c r="D134" s="1" t="s">
        <v>9</v>
      </c>
      <c r="E134" s="14"/>
      <c r="F134" s="14">
        <v>1100</v>
      </c>
      <c r="G134" s="14">
        <v>1194.1</v>
      </c>
      <c r="H134" s="25">
        <v>2452.8</v>
      </c>
      <c r="I134" s="14"/>
      <c r="J134" s="14"/>
      <c r="K134" s="9">
        <f t="shared" si="21"/>
        <v>4746.9</v>
      </c>
    </row>
    <row r="135" spans="1:11" ht="12.75">
      <c r="A135" s="75"/>
      <c r="B135" s="50"/>
      <c r="C135" s="57"/>
      <c r="D135" s="1" t="s">
        <v>10</v>
      </c>
      <c r="E135" s="14"/>
      <c r="F135" s="14">
        <v>11.2</v>
      </c>
      <c r="G135" s="14">
        <v>12.1</v>
      </c>
      <c r="H135" s="29">
        <v>24.9</v>
      </c>
      <c r="I135" s="14"/>
      <c r="J135" s="14"/>
      <c r="K135" s="9">
        <f t="shared" si="21"/>
        <v>48.199999999999996</v>
      </c>
    </row>
    <row r="136" spans="1:11" ht="186.75" customHeight="1">
      <c r="A136" s="76"/>
      <c r="B136" s="51"/>
      <c r="C136" s="58"/>
      <c r="D136" s="2" t="s">
        <v>11</v>
      </c>
      <c r="E136" s="14"/>
      <c r="F136" s="14"/>
      <c r="G136" s="14"/>
      <c r="H136" s="23"/>
      <c r="I136" s="14"/>
      <c r="J136" s="14"/>
      <c r="K136" s="9">
        <f t="shared" si="21"/>
        <v>0</v>
      </c>
    </row>
    <row r="137" spans="1:11" ht="12.75">
      <c r="A137" s="74" t="s">
        <v>48</v>
      </c>
      <c r="B137" s="56" t="s">
        <v>34</v>
      </c>
      <c r="C137" s="56" t="s">
        <v>58</v>
      </c>
      <c r="D137" s="5" t="s">
        <v>7</v>
      </c>
      <c r="E137" s="13">
        <f>E138+E139+E140+E141</f>
        <v>854.2</v>
      </c>
      <c r="F137" s="13">
        <f>F139</f>
        <v>1338.545</v>
      </c>
      <c r="G137" s="13"/>
      <c r="H137" s="26"/>
      <c r="I137" s="13"/>
      <c r="J137" s="13"/>
      <c r="K137" s="5">
        <f t="shared" si="21"/>
        <v>2192.745</v>
      </c>
    </row>
    <row r="138" spans="1:11" ht="25.5">
      <c r="A138" s="75"/>
      <c r="B138" s="50"/>
      <c r="C138" s="57"/>
      <c r="D138" s="1" t="s">
        <v>8</v>
      </c>
      <c r="E138" s="14"/>
      <c r="F138" s="14"/>
      <c r="G138" s="14"/>
      <c r="H138" s="23"/>
      <c r="I138" s="14"/>
      <c r="J138" s="14"/>
      <c r="K138" s="9">
        <f t="shared" si="21"/>
        <v>0</v>
      </c>
    </row>
    <row r="139" spans="1:11" ht="12.75">
      <c r="A139" s="75"/>
      <c r="B139" s="50"/>
      <c r="C139" s="57"/>
      <c r="D139" s="1" t="s">
        <v>9</v>
      </c>
      <c r="E139" s="14"/>
      <c r="F139" s="14">
        <v>1338.545</v>
      </c>
      <c r="G139" s="14"/>
      <c r="H139" s="23"/>
      <c r="I139" s="14"/>
      <c r="J139" s="14"/>
      <c r="K139" s="9">
        <f t="shared" si="21"/>
        <v>1338.545</v>
      </c>
    </row>
    <row r="140" spans="1:11" ht="12.75">
      <c r="A140" s="75"/>
      <c r="B140" s="50"/>
      <c r="C140" s="57"/>
      <c r="D140" s="1" t="s">
        <v>10</v>
      </c>
      <c r="E140" s="14">
        <v>854.2</v>
      </c>
      <c r="F140" s="14"/>
      <c r="G140" s="14"/>
      <c r="H140" s="23"/>
      <c r="I140" s="14"/>
      <c r="J140" s="14"/>
      <c r="K140" s="9">
        <f t="shared" si="21"/>
        <v>854.2</v>
      </c>
    </row>
    <row r="141" spans="1:11" ht="38.25">
      <c r="A141" s="76"/>
      <c r="B141" s="51"/>
      <c r="C141" s="58"/>
      <c r="D141" s="2" t="s">
        <v>11</v>
      </c>
      <c r="E141" s="14"/>
      <c r="F141" s="14"/>
      <c r="G141" s="14"/>
      <c r="H141" s="23"/>
      <c r="I141" s="14"/>
      <c r="J141" s="14"/>
      <c r="K141" s="9">
        <f t="shared" si="21"/>
        <v>0</v>
      </c>
    </row>
    <row r="142" spans="1:11" ht="12.75">
      <c r="A142" s="74" t="s">
        <v>49</v>
      </c>
      <c r="B142" s="56" t="s">
        <v>34</v>
      </c>
      <c r="C142" s="68" t="s">
        <v>63</v>
      </c>
      <c r="D142" s="10" t="s">
        <v>61</v>
      </c>
      <c r="E142" s="13">
        <f>E144+E145</f>
        <v>5790</v>
      </c>
      <c r="F142" s="14"/>
      <c r="G142" s="14"/>
      <c r="H142" s="23"/>
      <c r="I142" s="14"/>
      <c r="J142" s="14"/>
      <c r="K142" s="5">
        <f t="shared" si="21"/>
        <v>5790</v>
      </c>
    </row>
    <row r="143" spans="1:11" ht="25.5" customHeight="1">
      <c r="A143" s="39"/>
      <c r="B143" s="50"/>
      <c r="C143" s="63"/>
      <c r="D143" s="1" t="s">
        <v>8</v>
      </c>
      <c r="E143" s="14"/>
      <c r="F143" s="14"/>
      <c r="G143" s="14"/>
      <c r="H143" s="23"/>
      <c r="I143" s="14"/>
      <c r="J143" s="14"/>
      <c r="K143" s="9">
        <f t="shared" si="21"/>
        <v>0</v>
      </c>
    </row>
    <row r="144" spans="1:11" ht="12.75">
      <c r="A144" s="39"/>
      <c r="B144" s="50"/>
      <c r="C144" s="63"/>
      <c r="D144" s="1" t="s">
        <v>9</v>
      </c>
      <c r="E144" s="14">
        <v>5500.5</v>
      </c>
      <c r="F144" s="14"/>
      <c r="G144" s="14"/>
      <c r="H144" s="23"/>
      <c r="I144" s="14"/>
      <c r="J144" s="14"/>
      <c r="K144" s="9">
        <f t="shared" si="21"/>
        <v>5500.5</v>
      </c>
    </row>
    <row r="145" spans="1:11" ht="12.75">
      <c r="A145" s="39"/>
      <c r="B145" s="50"/>
      <c r="C145" s="63"/>
      <c r="D145" s="1" t="s">
        <v>10</v>
      </c>
      <c r="E145" s="14">
        <v>289.5</v>
      </c>
      <c r="F145" s="14"/>
      <c r="G145" s="14"/>
      <c r="H145" s="23"/>
      <c r="I145" s="14"/>
      <c r="J145" s="14"/>
      <c r="K145" s="9">
        <f t="shared" si="21"/>
        <v>289.5</v>
      </c>
    </row>
    <row r="146" spans="1:11" ht="97.5" customHeight="1">
      <c r="A146" s="40"/>
      <c r="B146" s="51"/>
      <c r="C146" s="64"/>
      <c r="D146" s="2" t="s">
        <v>11</v>
      </c>
      <c r="E146" s="14"/>
      <c r="F146" s="14"/>
      <c r="G146" s="14"/>
      <c r="H146" s="23"/>
      <c r="I146" s="14"/>
      <c r="J146" s="14"/>
      <c r="K146" s="9">
        <f t="shared" si="21"/>
        <v>0</v>
      </c>
    </row>
    <row r="147" spans="1:11" ht="12.75">
      <c r="A147" s="74" t="s">
        <v>50</v>
      </c>
      <c r="B147" s="56" t="s">
        <v>34</v>
      </c>
      <c r="C147" s="56" t="s">
        <v>62</v>
      </c>
      <c r="D147" s="10" t="s">
        <v>61</v>
      </c>
      <c r="E147" s="14"/>
      <c r="F147" s="13">
        <f>F149+F150+F148</f>
        <v>8082.7</v>
      </c>
      <c r="G147" s="14"/>
      <c r="H147" s="23"/>
      <c r="I147" s="14"/>
      <c r="J147" s="14"/>
      <c r="K147" s="5">
        <f t="shared" si="21"/>
        <v>8082.7</v>
      </c>
    </row>
    <row r="148" spans="1:11" ht="25.5" customHeight="1">
      <c r="A148" s="39"/>
      <c r="B148" s="50"/>
      <c r="C148" s="50"/>
      <c r="D148" s="1" t="s">
        <v>8</v>
      </c>
      <c r="E148" s="14"/>
      <c r="F148" s="14">
        <v>7294.55857</v>
      </c>
      <c r="G148" s="14"/>
      <c r="H148" s="23"/>
      <c r="I148" s="14"/>
      <c r="J148" s="14"/>
      <c r="K148" s="9">
        <f t="shared" si="21"/>
        <v>7294.55857</v>
      </c>
    </row>
    <row r="149" spans="1:11" ht="12.75">
      <c r="A149" s="39"/>
      <c r="B149" s="50"/>
      <c r="C149" s="50"/>
      <c r="D149" s="1" t="s">
        <v>9</v>
      </c>
      <c r="E149" s="14" t="s">
        <v>60</v>
      </c>
      <c r="F149" s="14">
        <v>383.94143</v>
      </c>
      <c r="G149" s="14"/>
      <c r="H149" s="23"/>
      <c r="I149" s="14"/>
      <c r="J149" s="14"/>
      <c r="K149" s="9">
        <f t="shared" si="21"/>
        <v>383.94143</v>
      </c>
    </row>
    <row r="150" spans="1:11" ht="12.75">
      <c r="A150" s="39"/>
      <c r="B150" s="50"/>
      <c r="C150" s="50"/>
      <c r="D150" s="1" t="s">
        <v>10</v>
      </c>
      <c r="E150" s="14" t="s">
        <v>60</v>
      </c>
      <c r="F150" s="14">
        <v>404.2</v>
      </c>
      <c r="G150" s="14"/>
      <c r="H150" s="23"/>
      <c r="I150" s="14"/>
      <c r="J150" s="14"/>
      <c r="K150" s="9">
        <f t="shared" si="21"/>
        <v>404.2</v>
      </c>
    </row>
    <row r="151" spans="1:11" ht="38.25">
      <c r="A151" s="40"/>
      <c r="B151" s="51"/>
      <c r="C151" s="51"/>
      <c r="D151" s="2" t="s">
        <v>11</v>
      </c>
      <c r="E151" s="14"/>
      <c r="F151" s="14"/>
      <c r="G151" s="14"/>
      <c r="H151" s="23"/>
      <c r="I151" s="14"/>
      <c r="J151" s="14"/>
      <c r="K151" s="9">
        <f t="shared" si="21"/>
        <v>0</v>
      </c>
    </row>
    <row r="152" spans="1:11" ht="12.75">
      <c r="A152" s="74" t="s">
        <v>54</v>
      </c>
      <c r="B152" s="56" t="s">
        <v>34</v>
      </c>
      <c r="C152" s="56" t="s">
        <v>68</v>
      </c>
      <c r="D152" s="10" t="s">
        <v>61</v>
      </c>
      <c r="E152" s="14"/>
      <c r="F152" s="13">
        <f>F153+F155</f>
        <v>50</v>
      </c>
      <c r="G152" s="14"/>
      <c r="H152" s="23"/>
      <c r="I152" s="14"/>
      <c r="J152" s="14"/>
      <c r="K152" s="5">
        <f t="shared" si="21"/>
        <v>50</v>
      </c>
    </row>
    <row r="153" spans="1:11" ht="25.5" customHeight="1">
      <c r="A153" s="39"/>
      <c r="B153" s="50"/>
      <c r="C153" s="50"/>
      <c r="D153" s="1" t="s">
        <v>8</v>
      </c>
      <c r="E153" s="14"/>
      <c r="F153" s="14"/>
      <c r="G153" s="14"/>
      <c r="H153" s="23"/>
      <c r="I153" s="14"/>
      <c r="J153" s="14"/>
      <c r="K153" s="9">
        <f t="shared" si="21"/>
        <v>0</v>
      </c>
    </row>
    <row r="154" spans="1:11" ht="12.75">
      <c r="A154" s="39"/>
      <c r="B154" s="50"/>
      <c r="C154" s="50"/>
      <c r="D154" s="1" t="s">
        <v>9</v>
      </c>
      <c r="E154" s="14" t="s">
        <v>60</v>
      </c>
      <c r="G154" s="14"/>
      <c r="H154" s="23"/>
      <c r="I154" s="14"/>
      <c r="J154" s="14"/>
      <c r="K154" s="9">
        <f t="shared" si="21"/>
        <v>0</v>
      </c>
    </row>
    <row r="155" spans="1:11" ht="12.75">
      <c r="A155" s="39"/>
      <c r="B155" s="50"/>
      <c r="C155" s="50"/>
      <c r="D155" s="1" t="s">
        <v>10</v>
      </c>
      <c r="E155" s="14" t="s">
        <v>60</v>
      </c>
      <c r="F155" s="14">
        <v>50</v>
      </c>
      <c r="G155" s="14"/>
      <c r="H155" s="23"/>
      <c r="I155" s="14"/>
      <c r="J155" s="14"/>
      <c r="K155" s="9">
        <f t="shared" si="21"/>
        <v>50</v>
      </c>
    </row>
    <row r="156" spans="1:11" ht="38.25">
      <c r="A156" s="40"/>
      <c r="B156" s="51"/>
      <c r="C156" s="51"/>
      <c r="D156" s="2" t="s">
        <v>11</v>
      </c>
      <c r="E156" s="14"/>
      <c r="F156" s="14"/>
      <c r="G156" s="14"/>
      <c r="H156" s="23"/>
      <c r="I156" s="14"/>
      <c r="J156" s="14"/>
      <c r="K156" s="9">
        <f t="shared" si="21"/>
        <v>0</v>
      </c>
    </row>
    <row r="157" spans="1:11" ht="12.75">
      <c r="A157" s="74" t="s">
        <v>57</v>
      </c>
      <c r="B157" s="56" t="s">
        <v>34</v>
      </c>
      <c r="C157" s="56" t="s">
        <v>69</v>
      </c>
      <c r="D157" s="10" t="s">
        <v>61</v>
      </c>
      <c r="E157" s="14"/>
      <c r="F157" s="13">
        <f>F158+F160</f>
        <v>310.943</v>
      </c>
      <c r="G157" s="13">
        <f>G158+G160</f>
        <v>636.404</v>
      </c>
      <c r="H157" s="26">
        <f>H158+H160</f>
        <v>826.2</v>
      </c>
      <c r="I157" s="13">
        <f>I158+I160</f>
        <v>826.2</v>
      </c>
      <c r="J157" s="13">
        <f>J158+J160</f>
        <v>826.2</v>
      </c>
      <c r="K157" s="5">
        <f t="shared" si="21"/>
        <v>3425.947</v>
      </c>
    </row>
    <row r="158" spans="1:11" ht="25.5" customHeight="1">
      <c r="A158" s="39"/>
      <c r="B158" s="50"/>
      <c r="C158" s="50"/>
      <c r="D158" s="1" t="s">
        <v>8</v>
      </c>
      <c r="E158" s="14"/>
      <c r="F158" s="14"/>
      <c r="G158" s="14"/>
      <c r="H158" s="23"/>
      <c r="I158" s="14"/>
      <c r="J158" s="14"/>
      <c r="K158" s="9">
        <f aca="true" t="shared" si="27" ref="K158:K171">SUM(E158:J158)</f>
        <v>0</v>
      </c>
    </row>
    <row r="159" spans="1:11" ht="12.75">
      <c r="A159" s="39"/>
      <c r="B159" s="50"/>
      <c r="C159" s="50"/>
      <c r="D159" s="1" t="s">
        <v>9</v>
      </c>
      <c r="E159" s="14" t="s">
        <v>60</v>
      </c>
      <c r="G159" s="14"/>
      <c r="H159" s="23"/>
      <c r="I159" s="14"/>
      <c r="J159" s="14"/>
      <c r="K159" s="9">
        <f t="shared" si="27"/>
        <v>0</v>
      </c>
    </row>
    <row r="160" spans="1:11" ht="12.75">
      <c r="A160" s="39"/>
      <c r="B160" s="50"/>
      <c r="C160" s="50"/>
      <c r="D160" s="1" t="s">
        <v>10</v>
      </c>
      <c r="E160" s="14" t="s">
        <v>60</v>
      </c>
      <c r="F160" s="14">
        <v>310.943</v>
      </c>
      <c r="G160" s="14">
        <v>636.404</v>
      </c>
      <c r="H160" s="23">
        <v>826.2</v>
      </c>
      <c r="I160" s="14">
        <v>826.2</v>
      </c>
      <c r="J160" s="14">
        <v>826.2</v>
      </c>
      <c r="K160" s="9">
        <f t="shared" si="27"/>
        <v>3425.947</v>
      </c>
    </row>
    <row r="161" spans="1:11" ht="39.75" customHeight="1">
      <c r="A161" s="40"/>
      <c r="B161" s="51"/>
      <c r="C161" s="51"/>
      <c r="D161" s="2" t="s">
        <v>11</v>
      </c>
      <c r="E161" s="14"/>
      <c r="F161" s="14"/>
      <c r="G161" s="14"/>
      <c r="H161" s="23"/>
      <c r="I161" s="14"/>
      <c r="J161" s="14"/>
      <c r="K161" s="9">
        <f t="shared" si="27"/>
        <v>0</v>
      </c>
    </row>
    <row r="162" spans="1:11" ht="15" customHeight="1">
      <c r="A162" s="59" t="s">
        <v>72</v>
      </c>
      <c r="B162" s="49" t="s">
        <v>16</v>
      </c>
      <c r="C162" s="52" t="s">
        <v>67</v>
      </c>
      <c r="D162" s="5" t="s">
        <v>7</v>
      </c>
      <c r="E162" s="13">
        <f aca="true" t="shared" si="28" ref="E162:J162">E163+E164+E165+E166</f>
        <v>0</v>
      </c>
      <c r="F162" s="13">
        <f t="shared" si="28"/>
        <v>0</v>
      </c>
      <c r="G162" s="13">
        <f t="shared" si="28"/>
        <v>0.3</v>
      </c>
      <c r="H162" s="26">
        <f t="shared" si="28"/>
        <v>0</v>
      </c>
      <c r="I162" s="13">
        <f t="shared" si="28"/>
        <v>0</v>
      </c>
      <c r="J162" s="13">
        <f t="shared" si="28"/>
        <v>0</v>
      </c>
      <c r="K162" s="5">
        <f>SUM(E162:J162)</f>
        <v>0.3</v>
      </c>
    </row>
    <row r="163" spans="1:11" ht="25.5" customHeight="1">
      <c r="A163" s="60"/>
      <c r="B163" s="50"/>
      <c r="C163" s="50"/>
      <c r="D163" s="1" t="s">
        <v>8</v>
      </c>
      <c r="E163" s="14"/>
      <c r="F163" s="15"/>
      <c r="G163" s="14"/>
      <c r="H163" s="23"/>
      <c r="I163" s="14"/>
      <c r="J163" s="14"/>
      <c r="K163" s="9">
        <f>SUM(E163:J163)</f>
        <v>0</v>
      </c>
    </row>
    <row r="164" spans="1:11" ht="15.75" customHeight="1">
      <c r="A164" s="60"/>
      <c r="B164" s="50"/>
      <c r="C164" s="50"/>
      <c r="D164" s="1" t="s">
        <v>9</v>
      </c>
      <c r="E164" s="14"/>
      <c r="F164" s="14"/>
      <c r="G164" s="14"/>
      <c r="H164" s="23"/>
      <c r="I164" s="14"/>
      <c r="J164" s="14"/>
      <c r="K164" s="9">
        <f>SUM(E164:J164)</f>
        <v>0</v>
      </c>
    </row>
    <row r="165" spans="1:11" ht="16.5" customHeight="1">
      <c r="A165" s="60"/>
      <c r="B165" s="50"/>
      <c r="C165" s="50"/>
      <c r="D165" s="1" t="s">
        <v>10</v>
      </c>
      <c r="E165" s="14"/>
      <c r="F165" s="14"/>
      <c r="G165" s="14">
        <v>0.3</v>
      </c>
      <c r="H165" s="23"/>
      <c r="I165" s="14"/>
      <c r="J165" s="14"/>
      <c r="K165" s="9">
        <f>SUM(E165:J165)</f>
        <v>0.3</v>
      </c>
    </row>
    <row r="166" spans="1:11" ht="39" customHeight="1">
      <c r="A166" s="61"/>
      <c r="B166" s="51"/>
      <c r="C166" s="51"/>
      <c r="D166" s="2" t="s">
        <v>11</v>
      </c>
      <c r="E166" s="14"/>
      <c r="F166" s="14"/>
      <c r="G166" s="14"/>
      <c r="H166" s="23"/>
      <c r="I166" s="14"/>
      <c r="J166" s="14"/>
      <c r="K166" s="9">
        <f>SUM(E166:J166)</f>
        <v>0</v>
      </c>
    </row>
    <row r="167" spans="1:11" ht="12.75">
      <c r="A167" s="59" t="s">
        <v>73</v>
      </c>
      <c r="B167" s="49" t="s">
        <v>16</v>
      </c>
      <c r="C167" s="52" t="s">
        <v>74</v>
      </c>
      <c r="D167" s="5" t="s">
        <v>7</v>
      </c>
      <c r="E167" s="13">
        <f aca="true" t="shared" si="29" ref="E167:J167">E168+E169+E170+E171</f>
        <v>0</v>
      </c>
      <c r="F167" s="13">
        <f t="shared" si="29"/>
        <v>0</v>
      </c>
      <c r="G167" s="13">
        <f t="shared" si="29"/>
        <v>0</v>
      </c>
      <c r="H167" s="27">
        <f t="shared" si="29"/>
        <v>500</v>
      </c>
      <c r="I167" s="13">
        <f t="shared" si="29"/>
        <v>0</v>
      </c>
      <c r="J167" s="13">
        <f t="shared" si="29"/>
        <v>0</v>
      </c>
      <c r="K167" s="21">
        <f t="shared" si="27"/>
        <v>500</v>
      </c>
    </row>
    <row r="168" spans="1:11" ht="25.5">
      <c r="A168" s="60"/>
      <c r="B168" s="50"/>
      <c r="C168" s="50"/>
      <c r="D168" s="1" t="s">
        <v>8</v>
      </c>
      <c r="E168" s="14"/>
      <c r="F168" s="15"/>
      <c r="G168" s="14"/>
      <c r="H168" s="28"/>
      <c r="I168" s="17"/>
      <c r="J168" s="17"/>
      <c r="K168" s="22">
        <f t="shared" si="27"/>
        <v>0</v>
      </c>
    </row>
    <row r="169" spans="1:11" ht="12.75">
      <c r="A169" s="60"/>
      <c r="B169" s="50"/>
      <c r="C169" s="50"/>
      <c r="D169" s="1" t="s">
        <v>9</v>
      </c>
      <c r="E169" s="14"/>
      <c r="F169" s="14"/>
      <c r="G169" s="14"/>
      <c r="H169" s="28">
        <v>500</v>
      </c>
      <c r="I169" s="17"/>
      <c r="J169" s="17"/>
      <c r="K169" s="22">
        <f t="shared" si="27"/>
        <v>500</v>
      </c>
    </row>
    <row r="170" spans="1:11" ht="12.75">
      <c r="A170" s="60"/>
      <c r="B170" s="50"/>
      <c r="C170" s="50"/>
      <c r="D170" s="1" t="s">
        <v>10</v>
      </c>
      <c r="E170" s="14"/>
      <c r="F170" s="14"/>
      <c r="G170" s="14"/>
      <c r="H170" s="28"/>
      <c r="I170" s="17"/>
      <c r="J170" s="17"/>
      <c r="K170" s="9"/>
    </row>
    <row r="171" spans="1:11" ht="38.25">
      <c r="A171" s="61"/>
      <c r="B171" s="51"/>
      <c r="C171" s="51"/>
      <c r="D171" s="2" t="s">
        <v>11</v>
      </c>
      <c r="E171" s="14"/>
      <c r="F171" s="14"/>
      <c r="G171" s="14"/>
      <c r="H171" s="23"/>
      <c r="I171" s="14"/>
      <c r="J171" s="14"/>
      <c r="K171" s="9">
        <f t="shared" si="27"/>
        <v>0</v>
      </c>
    </row>
  </sheetData>
  <sheetProtection/>
  <mergeCells count="100">
    <mergeCell ref="A167:A171"/>
    <mergeCell ref="B167:B171"/>
    <mergeCell ref="C167:C171"/>
    <mergeCell ref="A157:A161"/>
    <mergeCell ref="B157:B161"/>
    <mergeCell ref="C157:C161"/>
    <mergeCell ref="A162:A166"/>
    <mergeCell ref="B162:B166"/>
    <mergeCell ref="C162:C166"/>
    <mergeCell ref="A152:A156"/>
    <mergeCell ref="B152:B156"/>
    <mergeCell ref="C152:C156"/>
    <mergeCell ref="A142:A146"/>
    <mergeCell ref="B142:B146"/>
    <mergeCell ref="C142:C146"/>
    <mergeCell ref="A147:A151"/>
    <mergeCell ref="B147:B151"/>
    <mergeCell ref="C147:C151"/>
    <mergeCell ref="A132:A136"/>
    <mergeCell ref="B132:B136"/>
    <mergeCell ref="C132:C136"/>
    <mergeCell ref="A137:A141"/>
    <mergeCell ref="B137:B141"/>
    <mergeCell ref="C137:C141"/>
    <mergeCell ref="A122:A126"/>
    <mergeCell ref="B122:B126"/>
    <mergeCell ref="C122:C126"/>
    <mergeCell ref="A127:A131"/>
    <mergeCell ref="B127:B131"/>
    <mergeCell ref="C127:C131"/>
    <mergeCell ref="A112:A116"/>
    <mergeCell ref="B112:B116"/>
    <mergeCell ref="C112:C116"/>
    <mergeCell ref="A117:A121"/>
    <mergeCell ref="B117:B121"/>
    <mergeCell ref="C117:C121"/>
    <mergeCell ref="A101:A105"/>
    <mergeCell ref="B101:B105"/>
    <mergeCell ref="C101:C105"/>
    <mergeCell ref="A106:A110"/>
    <mergeCell ref="B106:B110"/>
    <mergeCell ref="C106:C110"/>
    <mergeCell ref="A91:A95"/>
    <mergeCell ref="B91:B95"/>
    <mergeCell ref="C91:C95"/>
    <mergeCell ref="A96:A100"/>
    <mergeCell ref="B96:B100"/>
    <mergeCell ref="C96:C100"/>
    <mergeCell ref="A80:A84"/>
    <mergeCell ref="B80:B84"/>
    <mergeCell ref="C80:C84"/>
    <mergeCell ref="A85:A89"/>
    <mergeCell ref="B85:B89"/>
    <mergeCell ref="C85:C89"/>
    <mergeCell ref="A75:A79"/>
    <mergeCell ref="B75:B79"/>
    <mergeCell ref="C75:C79"/>
    <mergeCell ref="A70:A74"/>
    <mergeCell ref="B70:B74"/>
    <mergeCell ref="C70:C74"/>
    <mergeCell ref="A60:A64"/>
    <mergeCell ref="B60:B64"/>
    <mergeCell ref="C60:C64"/>
    <mergeCell ref="A65:A69"/>
    <mergeCell ref="B65:B69"/>
    <mergeCell ref="C65:C69"/>
    <mergeCell ref="A50:A54"/>
    <mergeCell ref="B50:B54"/>
    <mergeCell ref="C50:C54"/>
    <mergeCell ref="A55:A59"/>
    <mergeCell ref="B55:B59"/>
    <mergeCell ref="C55:C59"/>
    <mergeCell ref="A39:A43"/>
    <mergeCell ref="B39:B43"/>
    <mergeCell ref="C39:C43"/>
    <mergeCell ref="A44:A48"/>
    <mergeCell ref="B44:B48"/>
    <mergeCell ref="C44:C48"/>
    <mergeCell ref="A29:A33"/>
    <mergeCell ref="B29:B33"/>
    <mergeCell ref="C29:C33"/>
    <mergeCell ref="A34:A38"/>
    <mergeCell ref="B34:B38"/>
    <mergeCell ref="C34:C38"/>
    <mergeCell ref="A19:A23"/>
    <mergeCell ref="B19:B23"/>
    <mergeCell ref="C19:C23"/>
    <mergeCell ref="A24:A28"/>
    <mergeCell ref="B24:B28"/>
    <mergeCell ref="C24:C28"/>
    <mergeCell ref="C9:F11"/>
    <mergeCell ref="A13:A18"/>
    <mergeCell ref="B13:B18"/>
    <mergeCell ref="C13:C18"/>
    <mergeCell ref="D13:D18"/>
    <mergeCell ref="E13:K15"/>
    <mergeCell ref="E16:E18"/>
    <mergeCell ref="F16:F18"/>
    <mergeCell ref="G16:G18"/>
    <mergeCell ref="K16:K18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РУО</cp:lastModifiedBy>
  <cp:lastPrinted>2022-10-28T12:07:28Z</cp:lastPrinted>
  <dcterms:created xsi:type="dcterms:W3CDTF">1996-10-08T23:32:33Z</dcterms:created>
  <dcterms:modified xsi:type="dcterms:W3CDTF">2022-10-31T06:15:06Z</dcterms:modified>
  <cp:category/>
  <cp:version/>
  <cp:contentType/>
  <cp:contentStatus/>
</cp:coreProperties>
</file>