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6.04.21 прил 4" sheetId="1" r:id="rId1"/>
    <sheet name="26.04.21" sheetId="2" r:id="rId2"/>
  </sheets>
  <definedNames/>
  <calcPr fullCalcOnLoad="1"/>
</workbook>
</file>

<file path=xl/sharedStrings.xml><?xml version="1.0" encoding="utf-8"?>
<sst xmlns="http://schemas.openxmlformats.org/spreadsheetml/2006/main" count="341" uniqueCount="82">
  <si>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</si>
  <si>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</si>
  <si>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</si>
  <si>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</si>
  <si>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</si>
  <si>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</si>
  <si>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</si>
  <si>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Всего: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</si>
  <si>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</si>
  <si>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</si>
  <si>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</si>
  <si>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</si>
  <si>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</si>
  <si>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</si>
  <si>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</si>
  <si>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</si>
  <si>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</si>
  <si>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</si>
  <si>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</si>
  <si>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</si>
  <si>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</si>
  <si>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</si>
  <si>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</si>
  <si>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</si>
  <si>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</si>
  <si>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</si>
  <si>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</si>
  <si>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</si>
  <si>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</si>
  <si>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</si>
  <si>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 xml:space="preserve">Назначение и выплата ежемесячного вознаграждения, прчитающегося приемным родителям 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</si>
  <si>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</si>
  <si>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</si>
  <si>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</si>
  <si>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</si>
  <si>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</si>
  <si>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</si>
  <si>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</si>
  <si>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</si>
  <si>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</si>
  <si>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</si>
  <si>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</si>
  <si>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</si>
  <si>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</si>
  <si>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</si>
  <si>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</si>
  <si>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</si>
  <si>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1.10</t>
  </si>
  <si>
    <t>1.11</t>
  </si>
  <si>
    <t>1.12</t>
  </si>
  <si>
    <t>1.13</t>
  </si>
  <si>
    <t>постановлением администрации</t>
  </si>
  <si>
    <t>Кильмезского района</t>
  </si>
  <si>
    <t>Приложение № 5  к муниципальной программе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</si>
  <si>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</si>
  <si>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</si>
  <si>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</si>
  <si>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</si>
  <si>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1.15</t>
  </si>
  <si>
    <t>Ремонт системы отопления в МКОУ ДО Кильмезской ДЮСШ Кильмезского района Кировской области</t>
  </si>
  <si>
    <t>Приложение № 2</t>
  </si>
  <si>
    <t xml:space="preserve"> </t>
  </si>
  <si>
    <t>ВСЕГО:</t>
  </si>
  <si>
    <t xml:space="preserve"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 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</si>
  <si>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</si>
  <si>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1.1.6</t>
  </si>
  <si>
    <t>1.1.7</t>
  </si>
  <si>
    <t>мероприятие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</si>
  <si>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</si>
  <si>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Устройство вентиляции в здании МКОУ ДО ДДТ пгт Кильмезь (п.Кильмезь ул. Труда, 13)</t>
  </si>
  <si>
    <t>Обеспечение персонифицированного финансирования дополнительного образования детей</t>
  </si>
  <si>
    <t>Развитие образования Кильмезского района на 2014-2023 годы</t>
  </si>
  <si>
    <t>Прогнозная (справочная) оценка ресурсного обеспечения реализации муниципальной программы "Развитие образования Кильмезского района на 2019-2023 годы" за счет всех источников финансирования</t>
  </si>
  <si>
    <t>Приложение № 4</t>
  </si>
  <si>
    <t xml:space="preserve">Расходы на реализацию муниципальной программы
«Развитие образования Кильмезского района на 2019-2023 годы» за счет средств районного бюджета
</t>
  </si>
  <si>
    <t>к муниципальной программе</t>
  </si>
  <si>
    <t xml:space="preserve"> постановлением администрации</t>
  </si>
  <si>
    <t>Кильмезского района от ___2021 №____</t>
  </si>
  <si>
    <t>от 12.05.2021 № 203</t>
  </si>
  <si>
    <t>Утверждена</t>
  </si>
  <si>
    <t>УТВЕРЖДЕНЫ</t>
  </si>
  <si>
    <t>Приложение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</si>
</sst>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188" fontId="0" fillId="33" borderId="15" xfId="0" applyNumberFormat="1" applyFill="1" applyBorder="1" applyAlignment="1">
      <alignment/>
    </xf>
    <xf numFmtId="0" fontId="0" fillId="0" borderId="16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J4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.8515625" style="0" customWidth="1"/>
    <col min="2" max="2" width="30.00390625" style="0" customWidth="1"/>
    <col min="3" max="3" width="49.7109375" style="0" customWidth="1"/>
    <col min="4" max="4" width="18.28125" style="0" customWidth="1"/>
    <col min="5" max="5" width="10.140625" style="8" customWidth="1"/>
    <col min="6" max="6" width="13.00390625" style="8" customWidth="1"/>
    <col min="7" max="9" width="10.28125" style="8" customWidth="1"/>
    <col min="10" max="10" width="11.8515625" style="0" customWidth="1"/>
  </cols>
  <sheetData>
    <row r="2" ht="12.75">
      <c r="E2" s="8" t="s">
        <v>81</v>
      </c>
    </row>
    <row r="3" ht="12.75">
      <c r="E3" s="8" t="s">
        <v>80</v>
      </c>
    </row>
    <row r="4" ht="12.75">
      <c r="E4" s="8" t="s">
        <v>76</v>
      </c>
    </row>
    <row r="5" spans="5:6" ht="12.75">
      <c r="E5" s="8" t="s">
        <v>77</v>
      </c>
      <c r="F5" s="8" t="s">
        <v>78</v>
      </c>
    </row>
    <row r="6" spans="2:3" ht="12.75">
      <c r="B6" t="s">
        <v>61</v>
      </c>
      <c r="C6" t="s">
        <v>61</v>
      </c>
    </row>
    <row r="7" spans="2:3" ht="12.75">
      <c r="B7" t="s">
        <v>73</v>
      </c>
      <c r="C7" t="s">
        <v>75</v>
      </c>
    </row>
    <row r="8" spans="3:5" ht="12.75">
      <c r="C8" s="41" t="s">
        <v>74</v>
      </c>
      <c r="D8" s="41"/>
      <c r="E8" s="41"/>
    </row>
    <row r="9" spans="3:5" ht="12.75">
      <c r="C9" s="41"/>
      <c r="D9" s="41"/>
      <c r="E9" s="41"/>
    </row>
    <row r="10" spans="3:5" ht="29.25" customHeight="1">
      <c r="C10" s="41"/>
      <c r="D10" s="41"/>
      <c r="E10" s="41"/>
    </row>
    <row r="11" spans="3:5" ht="12.75">
      <c r="C11" s="6"/>
      <c r="D11" s="6"/>
      <c r="E11" s="9"/>
    </row>
    <row r="12" spans="3:5" ht="12.75">
      <c r="C12" s="6"/>
      <c r="D12" s="6"/>
      <c r="E12" s="9"/>
    </row>
    <row r="14" spans="1:10" ht="12.75">
      <c r="A14" s="42" t="s">
        <v>0</v>
      </c>
      <c r="B14" s="45" t="s">
        <v>1</v>
      </c>
      <c r="C14" s="48" t="s">
        <v>2</v>
      </c>
      <c r="D14" s="49" t="s">
        <v>3</v>
      </c>
      <c r="E14" s="52" t="s">
        <v>4</v>
      </c>
      <c r="F14" s="52"/>
      <c r="G14" s="52"/>
      <c r="H14" s="52"/>
      <c r="I14" s="52"/>
      <c r="J14" s="49"/>
    </row>
    <row r="15" spans="1:10" ht="12.75">
      <c r="A15" s="43"/>
      <c r="B15" s="46"/>
      <c r="C15" s="48"/>
      <c r="D15" s="50"/>
      <c r="E15" s="53"/>
      <c r="F15" s="53"/>
      <c r="G15" s="53"/>
      <c r="H15" s="53"/>
      <c r="I15" s="53"/>
      <c r="J15" s="50"/>
    </row>
    <row r="16" spans="1:10" ht="1.5" customHeight="1">
      <c r="A16" s="43"/>
      <c r="B16" s="46"/>
      <c r="C16" s="48"/>
      <c r="D16" s="50"/>
      <c r="E16" s="54"/>
      <c r="F16" s="54"/>
      <c r="G16" s="54"/>
      <c r="H16" s="54"/>
      <c r="I16" s="54"/>
      <c r="J16" s="51"/>
    </row>
    <row r="17" spans="1:10" ht="12.75">
      <c r="A17" s="43"/>
      <c r="B17" s="46"/>
      <c r="C17" s="48"/>
      <c r="D17" s="50"/>
      <c r="E17" s="55">
        <v>2019</v>
      </c>
      <c r="F17" s="55">
        <v>2020</v>
      </c>
      <c r="G17" s="55">
        <v>2021</v>
      </c>
      <c r="H17" s="16"/>
      <c r="I17" s="16"/>
      <c r="J17" s="42" t="s">
        <v>5</v>
      </c>
    </row>
    <row r="18" spans="1:10" ht="12.75">
      <c r="A18" s="43"/>
      <c r="B18" s="46"/>
      <c r="C18" s="48"/>
      <c r="D18" s="50"/>
      <c r="E18" s="56"/>
      <c r="F18" s="56"/>
      <c r="G18" s="56"/>
      <c r="H18" s="17">
        <v>2022</v>
      </c>
      <c r="I18" s="17">
        <v>2023</v>
      </c>
      <c r="J18" s="43"/>
    </row>
    <row r="19" spans="1:10" ht="12.75" hidden="1">
      <c r="A19" s="44"/>
      <c r="B19" s="47"/>
      <c r="C19" s="48"/>
      <c r="D19" s="51"/>
      <c r="E19" s="57"/>
      <c r="F19" s="57"/>
      <c r="G19" s="57"/>
      <c r="H19" s="18"/>
      <c r="I19" s="18"/>
      <c r="J19" s="44"/>
    </row>
    <row r="20" spans="1:10" ht="30.75" customHeight="1">
      <c r="A20" s="19">
        <v>1</v>
      </c>
      <c r="B20" s="33" t="s">
        <v>6</v>
      </c>
      <c r="C20" s="37" t="s">
        <v>71</v>
      </c>
      <c r="D20" s="36" t="s">
        <v>10</v>
      </c>
      <c r="E20" s="11">
        <f>E21++E29+E33+E34+E35+E36+E37+E38+E39+E41+E42</f>
        <v>47094.86</v>
      </c>
      <c r="F20" s="14">
        <f>F21++F29+F33+F34+F35+F36+F37+F38+F39+F41+F42+F40+F43+F44+F45</f>
        <v>48337.37899999999</v>
      </c>
      <c r="G20" s="11">
        <f>G21++G29+G33+G34+G35+G36+G37+G38+G39+G41+G42+G40+G43+G44+G45</f>
        <v>58042.299999999996</v>
      </c>
      <c r="H20" s="11">
        <f>H21++H29+H33+H34+H35+H36+H37+H38+H39+H41+H42</f>
        <v>45300</v>
      </c>
      <c r="I20" s="11">
        <f>I21++I29+I33+I34+I35+I36+I37+I38+I39+I41+I42</f>
        <v>46118.7</v>
      </c>
      <c r="J20" s="7">
        <f aca="true" t="shared" si="0" ref="J20:J26">SUM(E20:I20)</f>
        <v>244893.239</v>
      </c>
    </row>
    <row r="21" spans="1:10" ht="33" customHeight="1">
      <c r="A21" s="20" t="s">
        <v>12</v>
      </c>
      <c r="B21" s="34" t="s">
        <v>13</v>
      </c>
      <c r="C21" s="22" t="s">
        <v>14</v>
      </c>
      <c r="D21" s="36" t="s">
        <v>10</v>
      </c>
      <c r="E21" s="11">
        <f>E22+E23+E24+E25+E26</f>
        <v>43712.6</v>
      </c>
      <c r="F21" s="14">
        <f>F22+F23+F24+F25+F26+F27+F28</f>
        <v>45092.036</v>
      </c>
      <c r="G21" s="11">
        <f>G22+G23+G24+G25+G26+G27+G28</f>
        <v>55045.24999999999</v>
      </c>
      <c r="H21" s="11">
        <f>H22+H23+H24+H25+H26+H27+H28</f>
        <v>43047</v>
      </c>
      <c r="I21" s="11">
        <f>I22+I23+I24+I25+I26+I27+I28</f>
        <v>43865.7</v>
      </c>
      <c r="J21" s="7">
        <f t="shared" si="0"/>
        <v>230762.586</v>
      </c>
    </row>
    <row r="22" spans="1:10" ht="24" customHeight="1">
      <c r="A22" s="23" t="s">
        <v>15</v>
      </c>
      <c r="B22" s="33" t="s">
        <v>16</v>
      </c>
      <c r="C22" s="37" t="s">
        <v>17</v>
      </c>
      <c r="D22" s="36" t="s">
        <v>10</v>
      </c>
      <c r="E22" s="11">
        <v>16268.4</v>
      </c>
      <c r="F22" s="11">
        <v>16501.3</v>
      </c>
      <c r="G22" s="12">
        <v>17404.85</v>
      </c>
      <c r="H22" s="11">
        <v>14975.2</v>
      </c>
      <c r="I22" s="11">
        <v>12265.7</v>
      </c>
      <c r="J22" s="7">
        <f t="shared" si="0"/>
        <v>77415.45</v>
      </c>
    </row>
    <row r="23" spans="1:10" ht="12.75">
      <c r="A23" s="23" t="s">
        <v>18</v>
      </c>
      <c r="B23" s="33" t="s">
        <v>16</v>
      </c>
      <c r="C23" s="37" t="s">
        <v>19</v>
      </c>
      <c r="D23" s="36" t="s">
        <v>10</v>
      </c>
      <c r="E23" s="11">
        <v>20419.1</v>
      </c>
      <c r="F23" s="14">
        <v>18500.979</v>
      </c>
      <c r="G23" s="12">
        <v>23965.138</v>
      </c>
      <c r="H23" s="11">
        <v>15234.5</v>
      </c>
      <c r="I23" s="11">
        <v>18255.5</v>
      </c>
      <c r="J23" s="7">
        <f t="shared" si="0"/>
        <v>96375.217</v>
      </c>
    </row>
    <row r="24" spans="1:10" ht="30" customHeight="1">
      <c r="A24" s="23" t="s">
        <v>20</v>
      </c>
      <c r="B24" s="33" t="s">
        <v>16</v>
      </c>
      <c r="C24" s="37" t="s">
        <v>21</v>
      </c>
      <c r="D24" s="36" t="s">
        <v>10</v>
      </c>
      <c r="E24" s="11">
        <v>2163</v>
      </c>
      <c r="F24" s="11">
        <v>2730.857</v>
      </c>
      <c r="G24" s="11">
        <v>3524.2</v>
      </c>
      <c r="H24" s="11">
        <v>3480.1</v>
      </c>
      <c r="I24" s="11">
        <v>3478.5</v>
      </c>
      <c r="J24" s="7">
        <f t="shared" si="0"/>
        <v>15376.657000000001</v>
      </c>
    </row>
    <row r="25" spans="1:10" ht="29.25" customHeight="1">
      <c r="A25" s="23" t="s">
        <v>22</v>
      </c>
      <c r="B25" s="33" t="s">
        <v>16</v>
      </c>
      <c r="C25" s="37" t="s">
        <v>23</v>
      </c>
      <c r="D25" s="36" t="s">
        <v>10</v>
      </c>
      <c r="E25" s="11">
        <v>2155.6</v>
      </c>
      <c r="F25" s="11">
        <v>3889</v>
      </c>
      <c r="G25" s="24">
        <v>4347.75</v>
      </c>
      <c r="H25" s="15">
        <v>3755.9</v>
      </c>
      <c r="I25" s="15">
        <v>4017.9</v>
      </c>
      <c r="J25" s="7">
        <f t="shared" si="0"/>
        <v>18166.15</v>
      </c>
    </row>
    <row r="26" spans="1:10" ht="47.25" customHeight="1">
      <c r="A26" s="23" t="s">
        <v>24</v>
      </c>
      <c r="B26" s="33" t="s">
        <v>16</v>
      </c>
      <c r="C26" s="37" t="s">
        <v>56</v>
      </c>
      <c r="D26" s="36" t="s">
        <v>10</v>
      </c>
      <c r="E26" s="11">
        <v>2706.5</v>
      </c>
      <c r="F26" s="11">
        <v>3463.4</v>
      </c>
      <c r="G26" s="12">
        <v>5786.912</v>
      </c>
      <c r="H26" s="11">
        <v>5584.1</v>
      </c>
      <c r="I26" s="11">
        <v>5831.4</v>
      </c>
      <c r="J26" s="7">
        <f t="shared" si="0"/>
        <v>23372.311999999998</v>
      </c>
    </row>
    <row r="27" spans="1:10" ht="69" customHeight="1">
      <c r="A27" s="23" t="s">
        <v>65</v>
      </c>
      <c r="B27" s="33" t="s">
        <v>16</v>
      </c>
      <c r="C27" s="38" t="s">
        <v>67</v>
      </c>
      <c r="D27" s="36" t="s">
        <v>10</v>
      </c>
      <c r="E27" s="11"/>
      <c r="F27" s="11"/>
      <c r="G27" s="11"/>
      <c r="H27" s="11"/>
      <c r="I27" s="11"/>
      <c r="J27" s="7">
        <f>SUM(E27:H27)</f>
        <v>0</v>
      </c>
    </row>
    <row r="28" spans="1:10" ht="66" customHeight="1">
      <c r="A28" s="23" t="s">
        <v>66</v>
      </c>
      <c r="B28" s="33" t="s">
        <v>16</v>
      </c>
      <c r="C28" s="39" t="s">
        <v>68</v>
      </c>
      <c r="D28" s="36" t="s">
        <v>10</v>
      </c>
      <c r="E28" s="11"/>
      <c r="F28" s="11">
        <v>6.5</v>
      </c>
      <c r="G28" s="11">
        <v>16.4</v>
      </c>
      <c r="H28" s="11">
        <v>17.2</v>
      </c>
      <c r="I28" s="11">
        <v>16.7</v>
      </c>
      <c r="J28" s="7">
        <f>SUM(E28:I28)</f>
        <v>56.8</v>
      </c>
    </row>
    <row r="29" spans="1:10" ht="57.75" customHeight="1">
      <c r="A29" s="20" t="s">
        <v>25</v>
      </c>
      <c r="B29" s="34" t="s">
        <v>13</v>
      </c>
      <c r="C29" s="22" t="s">
        <v>26</v>
      </c>
      <c r="D29" s="36" t="s">
        <v>10</v>
      </c>
      <c r="E29" s="11">
        <f>E30+E31+E32</f>
        <v>0</v>
      </c>
      <c r="F29" s="11">
        <f>F30+F31+F32</f>
        <v>0</v>
      </c>
      <c r="G29" s="11">
        <f>G30+G31+G32</f>
        <v>0</v>
      </c>
      <c r="H29" s="11">
        <f>H30+H31+H32</f>
        <v>0</v>
      </c>
      <c r="I29" s="11">
        <f>I30+I31+I32</f>
        <v>0</v>
      </c>
      <c r="J29" s="7">
        <f>SUM(E29:H29)</f>
        <v>0</v>
      </c>
    </row>
    <row r="30" spans="1:10" ht="60.75" customHeight="1">
      <c r="A30" s="23" t="s">
        <v>27</v>
      </c>
      <c r="B30" s="33" t="s">
        <v>16</v>
      </c>
      <c r="C30" s="37" t="s">
        <v>28</v>
      </c>
      <c r="D30" s="36" t="s">
        <v>10</v>
      </c>
      <c r="E30" s="11"/>
      <c r="F30" s="11"/>
      <c r="G30" s="11"/>
      <c r="H30" s="11"/>
      <c r="I30" s="11"/>
      <c r="J30" s="7">
        <f>SUM(E30:H30)</f>
        <v>0</v>
      </c>
    </row>
    <row r="31" spans="1:10" ht="34.5" customHeight="1">
      <c r="A31" s="23" t="s">
        <v>29</v>
      </c>
      <c r="B31" s="33" t="s">
        <v>16</v>
      </c>
      <c r="C31" s="37" t="s">
        <v>30</v>
      </c>
      <c r="D31" s="36" t="s">
        <v>10</v>
      </c>
      <c r="E31" s="11"/>
      <c r="F31" s="11"/>
      <c r="G31" s="11"/>
      <c r="H31" s="11"/>
      <c r="I31" s="11"/>
      <c r="J31" s="7">
        <f>SUM(E31:H31)</f>
        <v>0</v>
      </c>
    </row>
    <row r="32" spans="1:10" ht="63" customHeight="1">
      <c r="A32" s="23" t="s">
        <v>31</v>
      </c>
      <c r="B32" s="33" t="s">
        <v>16</v>
      </c>
      <c r="C32" s="37" t="s">
        <v>32</v>
      </c>
      <c r="D32" s="36" t="s">
        <v>10</v>
      </c>
      <c r="E32" s="11"/>
      <c r="F32" s="11"/>
      <c r="G32" s="11"/>
      <c r="H32" s="11"/>
      <c r="I32" s="11"/>
      <c r="J32" s="7">
        <f>SUM(E32:H32)</f>
        <v>0</v>
      </c>
    </row>
    <row r="33" spans="1:10" ht="41.25" customHeight="1">
      <c r="A33" s="20" t="s">
        <v>33</v>
      </c>
      <c r="B33" s="34" t="s">
        <v>34</v>
      </c>
      <c r="C33" s="22" t="s">
        <v>35</v>
      </c>
      <c r="D33" s="36" t="s">
        <v>10</v>
      </c>
      <c r="E33" s="11">
        <v>1267.7</v>
      </c>
      <c r="F33" s="11">
        <v>1270.4</v>
      </c>
      <c r="G33" s="11">
        <v>1218.9</v>
      </c>
      <c r="H33" s="11">
        <v>1113.6</v>
      </c>
      <c r="I33" s="11">
        <v>1113.6</v>
      </c>
      <c r="J33" s="7">
        <f>SUM(E33:I33)</f>
        <v>5984.200000000001</v>
      </c>
    </row>
    <row r="34" spans="1:10" ht="49.5" customHeight="1">
      <c r="A34" s="20" t="s">
        <v>36</v>
      </c>
      <c r="B34" s="34" t="s">
        <v>34</v>
      </c>
      <c r="C34" s="22" t="s">
        <v>37</v>
      </c>
      <c r="D34" s="36" t="s">
        <v>10</v>
      </c>
      <c r="E34" s="11">
        <v>823.3</v>
      </c>
      <c r="F34" s="11">
        <v>1148.7</v>
      </c>
      <c r="G34" s="11">
        <v>1107.2</v>
      </c>
      <c r="H34" s="11">
        <v>1102.2</v>
      </c>
      <c r="I34" s="11">
        <v>1102.2</v>
      </c>
      <c r="J34" s="7">
        <f>SUM(E34:I34)</f>
        <v>5283.599999999999</v>
      </c>
    </row>
    <row r="35" spans="1:10" ht="33.75" customHeight="1">
      <c r="A35" s="20" t="s">
        <v>38</v>
      </c>
      <c r="B35" s="34" t="s">
        <v>34</v>
      </c>
      <c r="C35" s="22" t="s">
        <v>39</v>
      </c>
      <c r="D35" s="36" t="s">
        <v>10</v>
      </c>
      <c r="E35" s="11"/>
      <c r="F35" s="11"/>
      <c r="G35" s="11"/>
      <c r="H35" s="11"/>
      <c r="I35" s="11"/>
      <c r="J35" s="7">
        <f>SUM(E35:H35)</f>
        <v>0</v>
      </c>
    </row>
    <row r="36" spans="1:10" ht="33.75" customHeight="1">
      <c r="A36" s="20" t="s">
        <v>40</v>
      </c>
      <c r="B36" s="34" t="s">
        <v>34</v>
      </c>
      <c r="C36" s="22" t="s">
        <v>41</v>
      </c>
      <c r="D36" s="36" t="s">
        <v>10</v>
      </c>
      <c r="E36" s="11">
        <v>107.66</v>
      </c>
      <c r="F36" s="11">
        <v>0</v>
      </c>
      <c r="G36" s="12">
        <v>106.65</v>
      </c>
      <c r="H36" s="11">
        <v>0</v>
      </c>
      <c r="I36" s="11">
        <v>0</v>
      </c>
      <c r="J36" s="7">
        <f>SUM(E36:I36)</f>
        <v>214.31</v>
      </c>
    </row>
    <row r="37" spans="1:10" ht="33" customHeight="1">
      <c r="A37" s="20" t="s">
        <v>42</v>
      </c>
      <c r="B37" s="34" t="s">
        <v>34</v>
      </c>
      <c r="C37" s="22" t="s">
        <v>43</v>
      </c>
      <c r="D37" s="36" t="s">
        <v>10</v>
      </c>
      <c r="E37" s="11">
        <v>20</v>
      </c>
      <c r="F37" s="11">
        <v>30</v>
      </c>
      <c r="G37" s="11">
        <v>21.3</v>
      </c>
      <c r="H37" s="11">
        <v>21.3</v>
      </c>
      <c r="I37" s="11">
        <v>21.3</v>
      </c>
      <c r="J37" s="7">
        <f>SUM(E37:I37)</f>
        <v>113.89999999999999</v>
      </c>
    </row>
    <row r="38" spans="1:10" ht="30.75" customHeight="1">
      <c r="A38" s="20" t="s">
        <v>44</v>
      </c>
      <c r="B38" s="34" t="s">
        <v>34</v>
      </c>
      <c r="C38" s="22" t="s">
        <v>45</v>
      </c>
      <c r="D38" s="36" t="s">
        <v>10</v>
      </c>
      <c r="E38" s="11">
        <v>19.9</v>
      </c>
      <c r="F38" s="11">
        <v>19.9</v>
      </c>
      <c r="G38" s="11">
        <v>15.9</v>
      </c>
      <c r="H38" s="11">
        <v>15.9</v>
      </c>
      <c r="I38" s="11">
        <v>15.9</v>
      </c>
      <c r="J38" s="7">
        <f>SUM(E38:I38)</f>
        <v>87.5</v>
      </c>
    </row>
    <row r="39" spans="1:10" ht="57.75" customHeight="1">
      <c r="A39" s="20" t="s">
        <v>46</v>
      </c>
      <c r="B39" s="34" t="s">
        <v>34</v>
      </c>
      <c r="C39" s="40" t="s">
        <v>57</v>
      </c>
      <c r="D39" s="36" t="s">
        <v>10</v>
      </c>
      <c r="E39" s="11"/>
      <c r="F39" s="11"/>
      <c r="G39" s="11"/>
      <c r="H39" s="11"/>
      <c r="I39" s="11"/>
      <c r="J39" s="7">
        <f aca="true" t="shared" si="1" ref="J39:J45">SUM(E39:H39)</f>
        <v>0</v>
      </c>
    </row>
    <row r="40" spans="1:10" ht="75" customHeight="1">
      <c r="A40" s="20" t="s">
        <v>47</v>
      </c>
      <c r="B40" s="34" t="s">
        <v>34</v>
      </c>
      <c r="C40" s="22" t="s">
        <v>55</v>
      </c>
      <c r="D40" s="36" t="s">
        <v>10</v>
      </c>
      <c r="E40" s="11"/>
      <c r="F40" s="11">
        <v>11.2</v>
      </c>
      <c r="G40" s="12">
        <v>12.1</v>
      </c>
      <c r="H40" s="11"/>
      <c r="I40" s="11"/>
      <c r="J40" s="7">
        <f t="shared" si="1"/>
        <v>23.299999999999997</v>
      </c>
    </row>
    <row r="41" spans="1:10" ht="45" customHeight="1">
      <c r="A41" s="20" t="s">
        <v>48</v>
      </c>
      <c r="B41" s="34" t="s">
        <v>34</v>
      </c>
      <c r="C41" s="22" t="s">
        <v>59</v>
      </c>
      <c r="D41" s="36" t="s">
        <v>10</v>
      </c>
      <c r="E41" s="11">
        <v>854.2</v>
      </c>
      <c r="F41" s="11"/>
      <c r="G41" s="11"/>
      <c r="H41" s="11"/>
      <c r="I41" s="11"/>
      <c r="J41" s="7">
        <f t="shared" si="1"/>
        <v>854.2</v>
      </c>
    </row>
    <row r="42" spans="1:10" ht="107.25" customHeight="1">
      <c r="A42" s="20" t="s">
        <v>49</v>
      </c>
      <c r="B42" s="34" t="s">
        <v>34</v>
      </c>
      <c r="C42" s="22" t="s">
        <v>64</v>
      </c>
      <c r="D42" s="36" t="s">
        <v>10</v>
      </c>
      <c r="E42" s="11">
        <v>289.5</v>
      </c>
      <c r="F42" s="11"/>
      <c r="G42" s="11"/>
      <c r="H42" s="11"/>
      <c r="I42" s="11"/>
      <c r="J42" s="7">
        <f t="shared" si="1"/>
        <v>289.5</v>
      </c>
    </row>
    <row r="43" spans="1:10" ht="61.5" customHeight="1">
      <c r="A43" s="20" t="s">
        <v>50</v>
      </c>
      <c r="B43" s="34" t="s">
        <v>34</v>
      </c>
      <c r="C43" s="22" t="s">
        <v>63</v>
      </c>
      <c r="D43" s="36" t="s">
        <v>10</v>
      </c>
      <c r="E43" s="11" t="s">
        <v>61</v>
      </c>
      <c r="F43" s="11">
        <v>404.2</v>
      </c>
      <c r="G43" s="11"/>
      <c r="H43" s="11"/>
      <c r="I43" s="11"/>
      <c r="J43" s="7">
        <f t="shared" si="1"/>
        <v>404.2</v>
      </c>
    </row>
    <row r="44" spans="1:10" ht="32.25" customHeight="1">
      <c r="A44" s="20" t="s">
        <v>54</v>
      </c>
      <c r="B44" s="34" t="s">
        <v>34</v>
      </c>
      <c r="C44" s="22" t="s">
        <v>69</v>
      </c>
      <c r="D44" s="36" t="s">
        <v>10</v>
      </c>
      <c r="E44" s="11" t="s">
        <v>61</v>
      </c>
      <c r="F44" s="11">
        <v>50</v>
      </c>
      <c r="G44" s="11"/>
      <c r="H44" s="11"/>
      <c r="I44" s="11"/>
      <c r="J44" s="7">
        <f t="shared" si="1"/>
        <v>50</v>
      </c>
    </row>
    <row r="45" spans="1:10" ht="46.5" customHeight="1">
      <c r="A45" s="21" t="s">
        <v>58</v>
      </c>
      <c r="B45" s="35" t="s">
        <v>34</v>
      </c>
      <c r="C45" s="22" t="s">
        <v>70</v>
      </c>
      <c r="D45" s="36" t="s">
        <v>10</v>
      </c>
      <c r="E45" s="11" t="s">
        <v>61</v>
      </c>
      <c r="F45" s="11">
        <v>310.943</v>
      </c>
      <c r="G45" s="11">
        <v>515</v>
      </c>
      <c r="H45" s="11"/>
      <c r="I45" s="11"/>
      <c r="J45" s="7">
        <f t="shared" si="1"/>
        <v>825.943</v>
      </c>
    </row>
  </sheetData>
  <sheetProtection/>
  <mergeCells count="10">
    <mergeCell ref="C8:E10"/>
    <mergeCell ref="A14:A19"/>
    <mergeCell ref="B14:B19"/>
    <mergeCell ref="C14:C19"/>
    <mergeCell ref="D14:D19"/>
    <mergeCell ref="E14:J16"/>
    <mergeCell ref="E17:E19"/>
    <mergeCell ref="F17:F19"/>
    <mergeCell ref="G17:G19"/>
    <mergeCell ref="J17:J19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I193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46.00390625" style="0" customWidth="1"/>
    <col min="4" max="4" width="34.00390625" style="0" customWidth="1"/>
    <col min="5" max="5" width="13.00390625" style="8" customWidth="1"/>
    <col min="6" max="8" width="10.28125" style="8" customWidth="1"/>
    <col min="9" max="9" width="11.8515625" style="0" customWidth="1"/>
  </cols>
  <sheetData>
    <row r="2" ht="12.75">
      <c r="E2" s="8" t="s">
        <v>60</v>
      </c>
    </row>
    <row r="3" ht="12.75">
      <c r="E3" s="8" t="s">
        <v>79</v>
      </c>
    </row>
    <row r="4" ht="12.75">
      <c r="E4" s="8" t="s">
        <v>51</v>
      </c>
    </row>
    <row r="5" ht="12.75">
      <c r="E5" s="8" t="s">
        <v>52</v>
      </c>
    </row>
    <row r="6" ht="12.75">
      <c r="E6" s="8" t="s">
        <v>78</v>
      </c>
    </row>
    <row r="8" ht="12.75">
      <c r="B8" t="s">
        <v>53</v>
      </c>
    </row>
    <row r="10" spans="3:4" ht="12.75">
      <c r="C10" s="41" t="s">
        <v>72</v>
      </c>
      <c r="D10" s="41"/>
    </row>
    <row r="11" spans="3:4" ht="12.75">
      <c r="C11" s="41"/>
      <c r="D11" s="41"/>
    </row>
    <row r="12" spans="3:4" ht="12.75">
      <c r="C12" s="41"/>
      <c r="D12" s="41"/>
    </row>
    <row r="13" spans="1:9" ht="12.75">
      <c r="A13" s="42" t="s">
        <v>0</v>
      </c>
      <c r="B13" s="42" t="s">
        <v>1</v>
      </c>
      <c r="C13" s="42" t="s">
        <v>2</v>
      </c>
      <c r="D13" s="45" t="s">
        <v>3</v>
      </c>
      <c r="E13" s="52"/>
      <c r="F13" s="52"/>
      <c r="G13" s="52"/>
      <c r="H13" s="52"/>
      <c r="I13" s="49"/>
    </row>
    <row r="14" spans="1:9" ht="12.75">
      <c r="A14" s="43"/>
      <c r="B14" s="43"/>
      <c r="C14" s="43"/>
      <c r="D14" s="46"/>
      <c r="E14" s="53"/>
      <c r="F14" s="53"/>
      <c r="G14" s="53"/>
      <c r="H14" s="53"/>
      <c r="I14" s="50"/>
    </row>
    <row r="15" spans="1:9" ht="1.5" customHeight="1">
      <c r="A15" s="43"/>
      <c r="B15" s="43"/>
      <c r="C15" s="43"/>
      <c r="D15" s="46"/>
      <c r="E15" s="54"/>
      <c r="F15" s="54"/>
      <c r="G15" s="54"/>
      <c r="H15" s="54"/>
      <c r="I15" s="51"/>
    </row>
    <row r="16" spans="1:9" ht="12.75">
      <c r="A16" s="43"/>
      <c r="B16" s="43"/>
      <c r="C16" s="43"/>
      <c r="D16" s="46"/>
      <c r="E16" s="58">
        <v>2020</v>
      </c>
      <c r="F16" s="55">
        <v>2021</v>
      </c>
      <c r="G16" s="16"/>
      <c r="H16" s="16"/>
      <c r="I16" s="42" t="s">
        <v>5</v>
      </c>
    </row>
    <row r="17" spans="1:9" ht="12.75">
      <c r="A17" s="43"/>
      <c r="B17" s="43"/>
      <c r="C17" s="43"/>
      <c r="D17" s="46"/>
      <c r="E17" s="59"/>
      <c r="F17" s="56"/>
      <c r="G17" s="17">
        <v>2022</v>
      </c>
      <c r="H17" s="17">
        <v>2023</v>
      </c>
      <c r="I17" s="43"/>
    </row>
    <row r="18" spans="1:9" ht="3.75" customHeight="1">
      <c r="A18" s="44"/>
      <c r="B18" s="44"/>
      <c r="C18" s="44"/>
      <c r="D18" s="47"/>
      <c r="E18" s="60"/>
      <c r="F18" s="57"/>
      <c r="G18" s="18"/>
      <c r="H18" s="18"/>
      <c r="I18" s="44"/>
    </row>
    <row r="19" spans="1:9" ht="12.75" customHeight="1">
      <c r="A19" s="61">
        <v>1</v>
      </c>
      <c r="B19" s="61" t="s">
        <v>6</v>
      </c>
      <c r="C19" s="61" t="s">
        <v>71</v>
      </c>
      <c r="D19" s="25" t="s">
        <v>7</v>
      </c>
      <c r="E19" s="29">
        <f>E20+E21+E22+E23</f>
        <v>172751.824</v>
      </c>
      <c r="F19" s="10">
        <f>F20+F21+F22+F23</f>
        <v>173103.52</v>
      </c>
      <c r="G19" s="10">
        <f>G20+G21+G22+G23</f>
        <v>161197.2</v>
      </c>
      <c r="H19" s="10">
        <f>H20+H21+H22+H23</f>
        <v>161450.3</v>
      </c>
      <c r="I19" s="3">
        <f>SUM(E19:H19)</f>
        <v>668502.844</v>
      </c>
    </row>
    <row r="20" spans="1:9" ht="16.5" customHeight="1">
      <c r="A20" s="62"/>
      <c r="B20" s="62"/>
      <c r="C20" s="62"/>
      <c r="D20" s="26" t="s">
        <v>8</v>
      </c>
      <c r="E20" s="30">
        <f>E25+E66+E87+E92+E97+E103+E108+E113+E118+E138</f>
        <v>9801.85857</v>
      </c>
      <c r="F20" s="13">
        <f>F25+F66+F87+F92+F97+F103+F108+F113+F118</f>
        <v>7478.700000000001</v>
      </c>
      <c r="G20" s="13">
        <f>G25+G66+G87+G92+G97+G103+G108+G113+G118</f>
        <v>7530.400000000001</v>
      </c>
      <c r="H20" s="13">
        <f>H25+H66+H87+H92+H97+H103+H108+H113+H118</f>
        <v>7486.1</v>
      </c>
      <c r="I20" s="7">
        <f>SUM(E20:H20)</f>
        <v>32297.05857</v>
      </c>
    </row>
    <row r="21" spans="1:9" ht="12.75">
      <c r="A21" s="62"/>
      <c r="B21" s="62"/>
      <c r="C21" s="62"/>
      <c r="D21" s="26" t="s">
        <v>9</v>
      </c>
      <c r="E21" s="31">
        <f>E26+E67++E88+E93+E98+E104+E109+E114+E119+E134+E124+E129+E139</f>
        <v>114612.58643000001</v>
      </c>
      <c r="F21" s="11">
        <f>F26+F67++F88+F93+F98+F104+F109+F114+F119+F134+F124</f>
        <v>107582.52</v>
      </c>
      <c r="G21" s="11">
        <f>G26+G67++G88+G93+G98+G104+G109+G114+G119+G134</f>
        <v>108366.8</v>
      </c>
      <c r="H21" s="11">
        <f>H26+H67++H88+H93+H98+H104+H109+H114+H119+H134</f>
        <v>107845.5</v>
      </c>
      <c r="I21" s="7">
        <f>SUM(E21:H21)</f>
        <v>438407.40643000003</v>
      </c>
    </row>
    <row r="22" spans="1:9" ht="12.75">
      <c r="A22" s="62"/>
      <c r="B22" s="62"/>
      <c r="C22" s="62"/>
      <c r="D22" s="26" t="s">
        <v>10</v>
      </c>
      <c r="E22" s="32">
        <f>E27++E68+E89+E94+E99+E105+E110+E115+E120+E130+E135+E125+E140+E145+E150</f>
        <v>48337.37899999999</v>
      </c>
      <c r="F22" s="11">
        <f>F27++F68+F89+F94+F99+F105+F110+F115+F120+F130+F135+F125+F140+F145+F150</f>
        <v>58042.299999999996</v>
      </c>
      <c r="G22" s="11">
        <f>G27++G68+G89+G94+G99+G105+G110+G115+G120+G130+G135</f>
        <v>45300</v>
      </c>
      <c r="H22" s="11">
        <f>H27++H68+H89+H94+H99+H105+H110+H115+H120+H130+H135</f>
        <v>46118.7</v>
      </c>
      <c r="I22" s="7">
        <f>SUM(E22:H22)</f>
        <v>197798.37900000002</v>
      </c>
    </row>
    <row r="23" spans="1:9" ht="13.5" customHeight="1">
      <c r="A23" s="63"/>
      <c r="B23" s="63"/>
      <c r="C23" s="63"/>
      <c r="D23" s="27" t="s">
        <v>11</v>
      </c>
      <c r="E23" s="31">
        <f>E28++E69+E90+E95+E100+E106+E111+E116+E121</f>
        <v>0</v>
      </c>
      <c r="F23" s="11">
        <f>F28++F69+F90+F95+F100+F106+F111+F116+F121</f>
        <v>0</v>
      </c>
      <c r="G23" s="11">
        <f>G28++G69+G90+G95+G100+G106+G111+G116+G121</f>
        <v>0</v>
      </c>
      <c r="H23" s="11">
        <f>H28++H69+H90+H95+H100+H106+H111+H116+H121</f>
        <v>0</v>
      </c>
      <c r="I23" s="7">
        <f>SUM(E23:G23)</f>
        <v>0</v>
      </c>
    </row>
    <row r="24" spans="1:9" ht="12.75" customHeight="1">
      <c r="A24" s="64" t="s">
        <v>12</v>
      </c>
      <c r="B24" s="67" t="s">
        <v>13</v>
      </c>
      <c r="C24" s="67" t="s">
        <v>14</v>
      </c>
      <c r="D24" s="25" t="s">
        <v>7</v>
      </c>
      <c r="E24" s="29">
        <f>E25+E26+E27+E28</f>
        <v>143359.836</v>
      </c>
      <c r="F24" s="10">
        <f>F25+F26+F27+F28</f>
        <v>151557.94999999998</v>
      </c>
      <c r="G24" s="10">
        <f>G25+G26+G27+G28</f>
        <v>139438.59999999998</v>
      </c>
      <c r="H24" s="10">
        <f>H25+H26+H27+H28</f>
        <v>140064.7</v>
      </c>
      <c r="I24" s="3">
        <f>SUM(E24:H24)</f>
        <v>574421.0859999999</v>
      </c>
    </row>
    <row r="25" spans="1:9" ht="14.25" customHeight="1">
      <c r="A25" s="65"/>
      <c r="B25" s="68"/>
      <c r="C25" s="68"/>
      <c r="D25" s="26" t="s">
        <v>8</v>
      </c>
      <c r="E25" s="30">
        <f>E30+E35+E40+E45+E51+E56+E61</f>
        <v>2507.3</v>
      </c>
      <c r="F25" s="11">
        <f>F30+F35+F40+F45+F51+F56+F61</f>
        <v>7478.700000000001</v>
      </c>
      <c r="G25" s="11">
        <f>G30+G35+G40+G45+G51+G56+G61</f>
        <v>7530.400000000001</v>
      </c>
      <c r="H25" s="11">
        <f>H30+H35+H40+H45+H51+H56+H61</f>
        <v>7486.1</v>
      </c>
      <c r="I25" s="7">
        <f>SUM(E25:H25)</f>
        <v>25002.5</v>
      </c>
    </row>
    <row r="26" spans="1:9" ht="12.75">
      <c r="A26" s="65"/>
      <c r="B26" s="68"/>
      <c r="C26" s="68"/>
      <c r="D26" s="26" t="s">
        <v>9</v>
      </c>
      <c r="E26" s="31">
        <f>E31+E36+E41+E46+E52+E62</f>
        <v>95760.5</v>
      </c>
      <c r="F26" s="11">
        <f>F31+F36+F41+F46+F52</f>
        <v>89034</v>
      </c>
      <c r="G26" s="11">
        <f>G31+G36+G41+G46+G52</f>
        <v>88861.2</v>
      </c>
      <c r="H26" s="11">
        <f>H31+H36+H41+H46+H52</f>
        <v>88712.9</v>
      </c>
      <c r="I26" s="7">
        <f>SUM(E26:H26)</f>
        <v>362368.6</v>
      </c>
    </row>
    <row r="27" spans="1:9" ht="12.75">
      <c r="A27" s="65"/>
      <c r="B27" s="68"/>
      <c r="C27" s="68"/>
      <c r="D27" s="26" t="s">
        <v>10</v>
      </c>
      <c r="E27" s="32">
        <f>E32+E37+E42+E47+E53+E58+E63</f>
        <v>45092.036</v>
      </c>
      <c r="F27" s="11">
        <f>F32+F37+F42+F47+F53+F58+F63</f>
        <v>55045.24999999999</v>
      </c>
      <c r="G27" s="11">
        <f>G32+G37+G42+G47+G53+G58+G63</f>
        <v>43047</v>
      </c>
      <c r="H27" s="11">
        <f>H32+H37+H42+H47+H53+H58+H63</f>
        <v>43865.7</v>
      </c>
      <c r="I27" s="7">
        <f>SUM(E27:H27)</f>
        <v>187049.98599999998</v>
      </c>
    </row>
    <row r="28" spans="1:9" ht="11.25" customHeight="1">
      <c r="A28" s="66"/>
      <c r="B28" s="69"/>
      <c r="C28" s="69"/>
      <c r="D28" s="27" t="s">
        <v>11</v>
      </c>
      <c r="E28" s="31">
        <f>E33+E38+E43+E48+E54</f>
        <v>0</v>
      </c>
      <c r="F28" s="11">
        <f>F33+F38+F43+F48+F54</f>
        <v>0</v>
      </c>
      <c r="G28" s="11">
        <f>G33+G38+G43+G48+G54</f>
        <v>0</v>
      </c>
      <c r="H28" s="11"/>
      <c r="I28" s="7">
        <f>SUM(E28:G28)</f>
        <v>0</v>
      </c>
    </row>
    <row r="29" spans="1:9" ht="12.75" customHeight="1">
      <c r="A29" s="70" t="s">
        <v>15</v>
      </c>
      <c r="B29" s="61" t="s">
        <v>16</v>
      </c>
      <c r="C29" s="61" t="s">
        <v>17</v>
      </c>
      <c r="D29" s="25" t="s">
        <v>7</v>
      </c>
      <c r="E29" s="29">
        <f>E30+E31+E32+E33</f>
        <v>40301.118</v>
      </c>
      <c r="F29" s="10">
        <f>F30+F31+F32+F33</f>
        <v>40681.05</v>
      </c>
      <c r="G29" s="10">
        <f>G30+G31+G32+G33</f>
        <v>38314.2</v>
      </c>
      <c r="H29" s="10">
        <f>H30+H31+H32+H33</f>
        <v>35604.7</v>
      </c>
      <c r="I29" s="3">
        <f>SUM(E29:G29)+H29</f>
        <v>154901.068</v>
      </c>
    </row>
    <row r="30" spans="1:9" ht="12.75" customHeight="1">
      <c r="A30" s="71"/>
      <c r="B30" s="62"/>
      <c r="C30" s="62"/>
      <c r="D30" s="26" t="s">
        <v>8</v>
      </c>
      <c r="E30" s="31"/>
      <c r="F30" s="11"/>
      <c r="G30" s="11"/>
      <c r="H30" s="11"/>
      <c r="I30" s="7">
        <f>SUM(E30:F30)</f>
        <v>0</v>
      </c>
    </row>
    <row r="31" spans="1:9" ht="12.75">
      <c r="A31" s="71"/>
      <c r="B31" s="62"/>
      <c r="C31" s="62"/>
      <c r="D31" s="26" t="s">
        <v>9</v>
      </c>
      <c r="E31" s="31">
        <v>23799.818</v>
      </c>
      <c r="F31" s="11">
        <v>23276.2</v>
      </c>
      <c r="G31" s="11">
        <v>23339</v>
      </c>
      <c r="H31" s="11">
        <v>23339</v>
      </c>
      <c r="I31" s="7">
        <f>SUM(E31:H31)</f>
        <v>93754.018</v>
      </c>
    </row>
    <row r="32" spans="1:9" ht="12.75">
      <c r="A32" s="71"/>
      <c r="B32" s="62"/>
      <c r="C32" s="62"/>
      <c r="D32" s="26" t="s">
        <v>10</v>
      </c>
      <c r="E32" s="31">
        <v>16501.3</v>
      </c>
      <c r="F32" s="12">
        <v>17404.85</v>
      </c>
      <c r="G32" s="11">
        <v>14975.2</v>
      </c>
      <c r="H32" s="11">
        <v>12265.7</v>
      </c>
      <c r="I32" s="7">
        <f>SUM(E32:H32)</f>
        <v>61147.04999999999</v>
      </c>
    </row>
    <row r="33" spans="1:9" ht="12.75" customHeight="1">
      <c r="A33" s="72"/>
      <c r="B33" s="63"/>
      <c r="C33" s="63"/>
      <c r="D33" s="27" t="s">
        <v>11</v>
      </c>
      <c r="E33" s="31"/>
      <c r="F33" s="11"/>
      <c r="G33" s="11"/>
      <c r="H33" s="11"/>
      <c r="I33" s="7">
        <f>SUM(E33:F33)</f>
        <v>0</v>
      </c>
    </row>
    <row r="34" spans="1:9" ht="12.75" customHeight="1">
      <c r="A34" s="70" t="s">
        <v>18</v>
      </c>
      <c r="B34" s="61" t="s">
        <v>16</v>
      </c>
      <c r="C34" s="61" t="s">
        <v>19</v>
      </c>
      <c r="D34" s="25" t="s">
        <v>7</v>
      </c>
      <c r="E34" s="29">
        <f>E35+E36+E37+E38</f>
        <v>87097.161</v>
      </c>
      <c r="F34" s="10">
        <f>F35+F36+F37+F38</f>
        <v>86471.038</v>
      </c>
      <c r="G34" s="10">
        <f>G35+G36+G37+G38</f>
        <v>77768.4</v>
      </c>
      <c r="H34" s="10">
        <f>H35+H36+H37+H38</f>
        <v>80789.4</v>
      </c>
      <c r="I34" s="3">
        <f>SUM(E34:G34)+H34</f>
        <v>332125.99899999995</v>
      </c>
    </row>
    <row r="35" spans="1:9" ht="16.5" customHeight="1">
      <c r="A35" s="71"/>
      <c r="B35" s="62"/>
      <c r="C35" s="62"/>
      <c r="D35" s="26" t="s">
        <v>8</v>
      </c>
      <c r="E35" s="31"/>
      <c r="F35" s="11"/>
      <c r="G35" s="11"/>
      <c r="H35" s="11"/>
      <c r="I35" s="7">
        <f>SUM(E35:F35)+G35</f>
        <v>0</v>
      </c>
    </row>
    <row r="36" spans="1:9" ht="12.75">
      <c r="A36" s="71"/>
      <c r="B36" s="62"/>
      <c r="C36" s="62"/>
      <c r="D36" s="26" t="s">
        <v>9</v>
      </c>
      <c r="E36" s="31">
        <v>68596.182</v>
      </c>
      <c r="F36" s="11">
        <v>62505.9</v>
      </c>
      <c r="G36" s="11">
        <v>62533.9</v>
      </c>
      <c r="H36" s="11">
        <v>62533.9</v>
      </c>
      <c r="I36" s="7">
        <f>SUM(E36:H36)</f>
        <v>256169.88199999998</v>
      </c>
    </row>
    <row r="37" spans="1:9" ht="12.75">
      <c r="A37" s="71"/>
      <c r="B37" s="62"/>
      <c r="C37" s="62"/>
      <c r="D37" s="26" t="s">
        <v>10</v>
      </c>
      <c r="E37" s="32">
        <v>18500.979</v>
      </c>
      <c r="F37" s="12">
        <v>23965.138</v>
      </c>
      <c r="G37" s="11">
        <v>15234.5</v>
      </c>
      <c r="H37" s="11">
        <v>18255.5</v>
      </c>
      <c r="I37" s="7">
        <f>SUM(E37:H37)</f>
        <v>75956.117</v>
      </c>
    </row>
    <row r="38" spans="1:9" ht="11.25" customHeight="1">
      <c r="A38" s="72"/>
      <c r="B38" s="63"/>
      <c r="C38" s="63"/>
      <c r="D38" s="27" t="s">
        <v>11</v>
      </c>
      <c r="E38" s="31"/>
      <c r="F38" s="11"/>
      <c r="G38" s="11"/>
      <c r="H38" s="11"/>
      <c r="I38" s="7">
        <f>SUM(E38:F38)</f>
        <v>0</v>
      </c>
    </row>
    <row r="39" spans="1:9" ht="12.75" customHeight="1">
      <c r="A39" s="70" t="s">
        <v>20</v>
      </c>
      <c r="B39" s="61" t="s">
        <v>16</v>
      </c>
      <c r="C39" s="61" t="s">
        <v>21</v>
      </c>
      <c r="D39" s="25" t="s">
        <v>7</v>
      </c>
      <c r="E39" s="29">
        <f>E40+E41+E42+E43</f>
        <v>4487.257</v>
      </c>
      <c r="F39" s="10">
        <f>F40+F41+F42+F43</f>
        <v>5024.2</v>
      </c>
      <c r="G39" s="10">
        <f>G40+G41+G42+G43</f>
        <v>4980.1</v>
      </c>
      <c r="H39" s="10">
        <f>H40+H41+H42+H43</f>
        <v>4978.5</v>
      </c>
      <c r="I39" s="3">
        <f>SUM(E39:H39)</f>
        <v>19470.057</v>
      </c>
    </row>
    <row r="40" spans="1:9" ht="12.75" customHeight="1">
      <c r="A40" s="71"/>
      <c r="B40" s="62"/>
      <c r="C40" s="62"/>
      <c r="D40" s="26" t="s">
        <v>8</v>
      </c>
      <c r="E40" s="31"/>
      <c r="F40" s="11"/>
      <c r="G40" s="11"/>
      <c r="H40" s="11"/>
      <c r="I40" s="7">
        <f>SUM(E40:G40)</f>
        <v>0</v>
      </c>
    </row>
    <row r="41" spans="1:9" ht="12.75">
      <c r="A41" s="71"/>
      <c r="B41" s="62"/>
      <c r="C41" s="62"/>
      <c r="D41" s="26" t="s">
        <v>9</v>
      </c>
      <c r="E41" s="31">
        <v>1756.4</v>
      </c>
      <c r="F41" s="11">
        <v>1500</v>
      </c>
      <c r="G41" s="11">
        <v>1500</v>
      </c>
      <c r="H41" s="11">
        <v>1500</v>
      </c>
      <c r="I41" s="7">
        <f>SUM(E41:H41)</f>
        <v>6256.4</v>
      </c>
    </row>
    <row r="42" spans="1:9" ht="12.75">
      <c r="A42" s="71"/>
      <c r="B42" s="62"/>
      <c r="C42" s="62"/>
      <c r="D42" s="26" t="s">
        <v>10</v>
      </c>
      <c r="E42" s="31">
        <v>2730.857</v>
      </c>
      <c r="F42" s="11">
        <v>3524.2</v>
      </c>
      <c r="G42" s="11">
        <v>3480.1</v>
      </c>
      <c r="H42" s="11">
        <v>3478.5</v>
      </c>
      <c r="I42" s="7">
        <f>SUM(E42:H42)</f>
        <v>13213.657</v>
      </c>
    </row>
    <row r="43" spans="1:9" ht="14.25" customHeight="1">
      <c r="A43" s="72"/>
      <c r="B43" s="63"/>
      <c r="C43" s="63"/>
      <c r="D43" s="27" t="s">
        <v>11</v>
      </c>
      <c r="E43" s="31"/>
      <c r="F43" s="11"/>
      <c r="G43" s="11"/>
      <c r="H43" s="11"/>
      <c r="I43" s="7">
        <f>SUM(E43:G43)</f>
        <v>0</v>
      </c>
    </row>
    <row r="44" spans="1:9" ht="12.75" customHeight="1">
      <c r="A44" s="70" t="s">
        <v>22</v>
      </c>
      <c r="B44" s="61" t="s">
        <v>16</v>
      </c>
      <c r="C44" s="61" t="s">
        <v>23</v>
      </c>
      <c r="D44" s="25" t="s">
        <v>7</v>
      </c>
      <c r="E44" s="29">
        <f>E45+E46+E47+E48</f>
        <v>4942.1</v>
      </c>
      <c r="F44" s="10">
        <f>F45+F46+F47+F48</f>
        <v>6099.65</v>
      </c>
      <c r="G44" s="10">
        <f>G45+G46+G47+G48</f>
        <v>5244.2</v>
      </c>
      <c r="H44" s="10">
        <f>H45+H46+H47+H48</f>
        <v>5357.9</v>
      </c>
      <c r="I44" s="3">
        <f>SUM(E44:H44)</f>
        <v>21643.85</v>
      </c>
    </row>
    <row r="45" spans="1:9" ht="15.75" customHeight="1">
      <c r="A45" s="71"/>
      <c r="B45" s="62"/>
      <c r="C45" s="62"/>
      <c r="D45" s="26" t="s">
        <v>8</v>
      </c>
      <c r="E45" s="31"/>
      <c r="F45" s="11"/>
      <c r="G45" s="11"/>
      <c r="H45" s="11"/>
      <c r="I45" s="3">
        <f>SUM(E45:H45)</f>
        <v>0</v>
      </c>
    </row>
    <row r="46" spans="1:9" ht="12.75">
      <c r="A46" s="71"/>
      <c r="B46" s="62"/>
      <c r="C46" s="62"/>
      <c r="D46" s="26" t="s">
        <v>9</v>
      </c>
      <c r="E46" s="31">
        <v>1053.1</v>
      </c>
      <c r="F46" s="11">
        <v>1751.9</v>
      </c>
      <c r="G46" s="11">
        <v>1488.3</v>
      </c>
      <c r="H46" s="11">
        <v>1340</v>
      </c>
      <c r="I46" s="7">
        <f>SUM(E46:H46)</f>
        <v>5633.3</v>
      </c>
    </row>
    <row r="47" spans="1:9" ht="12.75">
      <c r="A47" s="71"/>
      <c r="B47" s="62"/>
      <c r="C47" s="62"/>
      <c r="D47" s="26" t="s">
        <v>10</v>
      </c>
      <c r="E47" s="31">
        <v>3889</v>
      </c>
      <c r="F47" s="24">
        <v>4347.75</v>
      </c>
      <c r="G47" s="15">
        <v>3755.9</v>
      </c>
      <c r="H47" s="15">
        <v>4017.9</v>
      </c>
      <c r="I47" s="7">
        <f>SUM(E47:H47)</f>
        <v>16010.55</v>
      </c>
    </row>
    <row r="48" spans="1:9" ht="14.25" customHeight="1">
      <c r="A48" s="72"/>
      <c r="B48" s="63"/>
      <c r="C48" s="63"/>
      <c r="D48" s="27" t="s">
        <v>11</v>
      </c>
      <c r="E48" s="31"/>
      <c r="F48" s="11"/>
      <c r="G48" s="11"/>
      <c r="H48" s="11"/>
      <c r="I48" s="7">
        <f>SUM(E48:G48)</f>
        <v>0</v>
      </c>
    </row>
    <row r="49" spans="1:9" ht="12.75" hidden="1">
      <c r="A49" s="2"/>
      <c r="B49" s="1"/>
      <c r="C49" s="1"/>
      <c r="D49" s="27"/>
      <c r="E49" s="31"/>
      <c r="F49" s="11"/>
      <c r="G49" s="11"/>
      <c r="H49" s="11"/>
      <c r="I49" s="3"/>
    </row>
    <row r="50" spans="1:9" ht="15.75" customHeight="1">
      <c r="A50" s="70" t="s">
        <v>24</v>
      </c>
      <c r="B50" s="61" t="s">
        <v>16</v>
      </c>
      <c r="C50" s="73" t="s">
        <v>56</v>
      </c>
      <c r="D50" s="25" t="s">
        <v>7</v>
      </c>
      <c r="E50" s="29">
        <f>E51+E52+E53+E54</f>
        <v>3987</v>
      </c>
      <c r="F50" s="10">
        <f>F51+F52+F53+F54</f>
        <v>5786.912</v>
      </c>
      <c r="G50" s="10">
        <f>G51+G52+G53+G54</f>
        <v>5584.1</v>
      </c>
      <c r="H50" s="10">
        <f>H51+H52+H53+H54</f>
        <v>5831.4</v>
      </c>
      <c r="I50" s="3">
        <f>SUM(E50:H50)</f>
        <v>21189.412</v>
      </c>
    </row>
    <row r="51" spans="1:9" ht="13.5" customHeight="1">
      <c r="A51" s="71"/>
      <c r="B51" s="62"/>
      <c r="C51" s="74"/>
      <c r="D51" s="26" t="s">
        <v>8</v>
      </c>
      <c r="E51" s="31"/>
      <c r="F51" s="11"/>
      <c r="G51" s="11"/>
      <c r="H51" s="11"/>
      <c r="I51" s="7">
        <f>SUM(E51:G51)</f>
        <v>0</v>
      </c>
    </row>
    <row r="52" spans="1:9" ht="12.75">
      <c r="A52" s="71"/>
      <c r="B52" s="62"/>
      <c r="C52" s="74"/>
      <c r="D52" s="26" t="s">
        <v>9</v>
      </c>
      <c r="E52" s="31">
        <v>523.6</v>
      </c>
      <c r="F52" s="11"/>
      <c r="G52" s="11"/>
      <c r="H52" s="11"/>
      <c r="I52" s="7">
        <f>SUM(E52:H52)</f>
        <v>523.6</v>
      </c>
    </row>
    <row r="53" spans="1:9" ht="12.75">
      <c r="A53" s="71"/>
      <c r="B53" s="62"/>
      <c r="C53" s="74"/>
      <c r="D53" s="26" t="s">
        <v>10</v>
      </c>
      <c r="E53" s="31">
        <v>3463.4</v>
      </c>
      <c r="F53" s="12">
        <v>5786.912</v>
      </c>
      <c r="G53" s="11">
        <v>5584.1</v>
      </c>
      <c r="H53" s="11">
        <v>5831.4</v>
      </c>
      <c r="I53" s="7">
        <f>SUM(E53:H53)</f>
        <v>20665.811999999998</v>
      </c>
    </row>
    <row r="54" spans="1:9" ht="12.75" customHeight="1">
      <c r="A54" s="72"/>
      <c r="B54" s="63"/>
      <c r="C54" s="75"/>
      <c r="D54" s="27" t="s">
        <v>11</v>
      </c>
      <c r="E54" s="31"/>
      <c r="F54" s="11"/>
      <c r="G54" s="11"/>
      <c r="H54" s="11"/>
      <c r="I54" s="7">
        <f>SUM(E54:G54)</f>
        <v>0</v>
      </c>
    </row>
    <row r="55" spans="1:9" ht="12.75" customHeight="1">
      <c r="A55" s="70" t="s">
        <v>65</v>
      </c>
      <c r="B55" s="61" t="s">
        <v>16</v>
      </c>
      <c r="C55" s="76" t="s">
        <v>67</v>
      </c>
      <c r="D55" s="25" t="s">
        <v>7</v>
      </c>
      <c r="E55" s="29">
        <f>E56+E57+E58+E59</f>
        <v>1910</v>
      </c>
      <c r="F55" s="10">
        <f>F56+F57+F58+F59</f>
        <v>5937.1</v>
      </c>
      <c r="G55" s="10">
        <f>G56+G57+G58+G59</f>
        <v>5937.1</v>
      </c>
      <c r="H55" s="10">
        <f>H56+H57+H58+H59</f>
        <v>5937.1</v>
      </c>
      <c r="I55" s="3">
        <f>SUM(E55:H55)</f>
        <v>19721.300000000003</v>
      </c>
    </row>
    <row r="56" spans="1:9" ht="15.75" customHeight="1">
      <c r="A56" s="71"/>
      <c r="B56" s="62"/>
      <c r="C56" s="77"/>
      <c r="D56" s="26" t="s">
        <v>8</v>
      </c>
      <c r="E56" s="31">
        <v>1910</v>
      </c>
      <c r="F56" s="11">
        <v>5937.1</v>
      </c>
      <c r="G56" s="11">
        <v>5937.1</v>
      </c>
      <c r="H56" s="11">
        <v>5937.1</v>
      </c>
      <c r="I56" s="7">
        <f>SUM(E56:H56)</f>
        <v>19721.300000000003</v>
      </c>
    </row>
    <row r="57" spans="1:9" ht="12.75">
      <c r="A57" s="71"/>
      <c r="B57" s="62"/>
      <c r="C57" s="77"/>
      <c r="D57" s="26" t="s">
        <v>9</v>
      </c>
      <c r="E57" s="31"/>
      <c r="F57" s="11"/>
      <c r="G57" s="11"/>
      <c r="H57" s="11"/>
      <c r="I57" s="7">
        <f>SUM(E57:G57)</f>
        <v>0</v>
      </c>
    </row>
    <row r="58" spans="1:9" ht="12.75">
      <c r="A58" s="71"/>
      <c r="B58" s="62"/>
      <c r="C58" s="77"/>
      <c r="D58" s="26" t="s">
        <v>10</v>
      </c>
      <c r="E58" s="31"/>
      <c r="F58" s="11"/>
      <c r="G58" s="11"/>
      <c r="H58" s="11"/>
      <c r="I58" s="7">
        <f>SUM(E58:G58)</f>
        <v>0</v>
      </c>
    </row>
    <row r="59" spans="1:9" ht="18.75" customHeight="1">
      <c r="A59" s="72"/>
      <c r="B59" s="63"/>
      <c r="C59" s="78"/>
      <c r="D59" s="27" t="s">
        <v>11</v>
      </c>
      <c r="E59" s="31"/>
      <c r="F59" s="11"/>
      <c r="G59" s="11"/>
      <c r="H59" s="11"/>
      <c r="I59" s="7">
        <f>SUM(E59:F59)</f>
        <v>0</v>
      </c>
    </row>
    <row r="60" spans="1:9" ht="12.75" customHeight="1">
      <c r="A60" s="70" t="s">
        <v>66</v>
      </c>
      <c r="B60" s="61" t="s">
        <v>16</v>
      </c>
      <c r="C60" s="79" t="s">
        <v>68</v>
      </c>
      <c r="D60" s="25" t="s">
        <v>7</v>
      </c>
      <c r="E60" s="29">
        <f>E61+E62+E63+E64</f>
        <v>635.1999999999999</v>
      </c>
      <c r="F60" s="10">
        <f>F61+F62+F63+F64</f>
        <v>1639.1</v>
      </c>
      <c r="G60" s="10">
        <f>G61+G62+G63+G64</f>
        <v>1712.2</v>
      </c>
      <c r="H60" s="10">
        <f>H61+H62+H63+H64</f>
        <v>1664.6000000000001</v>
      </c>
      <c r="I60" s="3">
        <f>SUM(E60:H60)</f>
        <v>5651.1</v>
      </c>
    </row>
    <row r="61" spans="1:9" ht="12.75" customHeight="1">
      <c r="A61" s="71"/>
      <c r="B61" s="62"/>
      <c r="C61" s="62"/>
      <c r="D61" s="26" t="s">
        <v>8</v>
      </c>
      <c r="E61" s="30">
        <v>597.3</v>
      </c>
      <c r="F61" s="11">
        <v>1541.6</v>
      </c>
      <c r="G61" s="11">
        <v>1593.3</v>
      </c>
      <c r="H61" s="11">
        <v>1549</v>
      </c>
      <c r="I61" s="7">
        <f>SUM(E61:H61)</f>
        <v>5281.2</v>
      </c>
    </row>
    <row r="62" spans="1:9" ht="12.75">
      <c r="A62" s="71"/>
      <c r="B62" s="62"/>
      <c r="C62" s="62"/>
      <c r="D62" s="26" t="s">
        <v>9</v>
      </c>
      <c r="E62" s="31">
        <v>31.4</v>
      </c>
      <c r="F62" s="11">
        <v>81.1</v>
      </c>
      <c r="G62" s="11">
        <v>101.7</v>
      </c>
      <c r="H62" s="11">
        <v>98.9</v>
      </c>
      <c r="I62" s="7">
        <f>SUM(E62:H62)</f>
        <v>313.1</v>
      </c>
    </row>
    <row r="63" spans="1:9" ht="12.75">
      <c r="A63" s="71"/>
      <c r="B63" s="62"/>
      <c r="C63" s="62"/>
      <c r="D63" s="26" t="s">
        <v>10</v>
      </c>
      <c r="E63" s="31">
        <v>6.5</v>
      </c>
      <c r="F63" s="11">
        <v>16.4</v>
      </c>
      <c r="G63" s="11">
        <v>17.2</v>
      </c>
      <c r="H63" s="11">
        <v>16.7</v>
      </c>
      <c r="I63" s="7">
        <f>SUM(E63:H63)</f>
        <v>56.8</v>
      </c>
    </row>
    <row r="64" spans="1:9" ht="17.25" customHeight="1">
      <c r="A64" s="72"/>
      <c r="B64" s="63"/>
      <c r="C64" s="63"/>
      <c r="D64" s="27" t="s">
        <v>11</v>
      </c>
      <c r="E64" s="31"/>
      <c r="F64" s="11"/>
      <c r="G64" s="11"/>
      <c r="H64" s="11"/>
      <c r="I64" s="7">
        <f>SUM(E64:F64)</f>
        <v>0</v>
      </c>
    </row>
    <row r="65" spans="1:9" ht="12.75" customHeight="1">
      <c r="A65" s="64" t="s">
        <v>25</v>
      </c>
      <c r="B65" s="67" t="s">
        <v>13</v>
      </c>
      <c r="C65" s="67" t="s">
        <v>26</v>
      </c>
      <c r="D65" s="25" t="s">
        <v>7</v>
      </c>
      <c r="E65" s="29">
        <f>E66+E67+E68+E69</f>
        <v>9332.599999999999</v>
      </c>
      <c r="F65" s="10">
        <f>F66+F67+F68+F69</f>
        <v>9451.119999999999</v>
      </c>
      <c r="G65" s="10">
        <f>G66+G67+G68+G69</f>
        <v>10640.3</v>
      </c>
      <c r="H65" s="10">
        <f>H66+H67+H68+H69</f>
        <v>9931.3</v>
      </c>
      <c r="I65" s="3">
        <f>SUM(E65:H65)</f>
        <v>39355.31999999999</v>
      </c>
    </row>
    <row r="66" spans="1:9" ht="15.75" customHeight="1">
      <c r="A66" s="65"/>
      <c r="B66" s="68"/>
      <c r="C66" s="68"/>
      <c r="D66" s="26" t="s">
        <v>8</v>
      </c>
      <c r="E66" s="31">
        <f>E71+E76+E82+E87+E92</f>
        <v>0</v>
      </c>
      <c r="F66" s="11">
        <f>F71+F76+F82+F87+F92</f>
        <v>0</v>
      </c>
      <c r="G66" s="11">
        <f>G71+G76+G82+G87+G92</f>
        <v>0</v>
      </c>
      <c r="H66" s="11">
        <f>H71+H76+H82+H87+H92</f>
        <v>0</v>
      </c>
      <c r="I66" s="7">
        <f>SUM(E66:G66)</f>
        <v>0</v>
      </c>
    </row>
    <row r="67" spans="1:9" ht="12.75">
      <c r="A67" s="65"/>
      <c r="B67" s="68"/>
      <c r="C67" s="68"/>
      <c r="D67" s="26" t="s">
        <v>9</v>
      </c>
      <c r="E67" s="31">
        <f aca="true" t="shared" si="0" ref="E67:H68">E72+E77+E83</f>
        <v>9332.599999999999</v>
      </c>
      <c r="F67" s="11">
        <f t="shared" si="0"/>
        <v>9451.119999999999</v>
      </c>
      <c r="G67" s="11">
        <f t="shared" si="0"/>
        <v>10640.3</v>
      </c>
      <c r="H67" s="11">
        <f t="shared" si="0"/>
        <v>9931.3</v>
      </c>
      <c r="I67" s="7">
        <f>SUM(E67:H67)</f>
        <v>39355.31999999999</v>
      </c>
    </row>
    <row r="68" spans="1:9" ht="12.75">
      <c r="A68" s="65"/>
      <c r="B68" s="68"/>
      <c r="C68" s="68"/>
      <c r="D68" s="26" t="s">
        <v>10</v>
      </c>
      <c r="E68" s="31">
        <f t="shared" si="0"/>
        <v>0</v>
      </c>
      <c r="F68" s="11">
        <f t="shared" si="0"/>
        <v>0</v>
      </c>
      <c r="G68" s="11">
        <f t="shared" si="0"/>
        <v>0</v>
      </c>
      <c r="H68" s="11">
        <f t="shared" si="0"/>
        <v>0</v>
      </c>
      <c r="I68" s="7">
        <f>SUM(E68:G68)</f>
        <v>0</v>
      </c>
    </row>
    <row r="69" spans="1:9" ht="15" customHeight="1">
      <c r="A69" s="66"/>
      <c r="B69" s="69"/>
      <c r="C69" s="69"/>
      <c r="D69" s="27" t="s">
        <v>11</v>
      </c>
      <c r="E69" s="31">
        <f>E74+E79+E85+E90+E95</f>
        <v>0</v>
      </c>
      <c r="F69" s="11">
        <f>F74+F79+F85+F90+F95</f>
        <v>0</v>
      </c>
      <c r="G69" s="11">
        <f>G74+G79+G85+G90+G95</f>
        <v>0</v>
      </c>
      <c r="H69" s="11">
        <f>H74+H79+H85+H90+H95</f>
        <v>0</v>
      </c>
      <c r="I69" s="7">
        <f>SUM(E69:G69)</f>
        <v>0</v>
      </c>
    </row>
    <row r="70" spans="1:9" ht="12.75" customHeight="1">
      <c r="A70" s="70" t="s">
        <v>27</v>
      </c>
      <c r="B70" s="61" t="s">
        <v>16</v>
      </c>
      <c r="C70" s="61" t="s">
        <v>28</v>
      </c>
      <c r="D70" s="25" t="s">
        <v>7</v>
      </c>
      <c r="E70" s="29">
        <f>E71+E72+E73+E74</f>
        <v>3330</v>
      </c>
      <c r="F70" s="10">
        <f>F71+F72+F73+F74</f>
        <v>3408</v>
      </c>
      <c r="G70" s="10">
        <f>G71+G72+G73+G74</f>
        <v>3718</v>
      </c>
      <c r="H70" s="10">
        <f>H71+H72+H73+H74</f>
        <v>3718</v>
      </c>
      <c r="I70" s="3">
        <f>SUM(E70:H70)</f>
        <v>14174</v>
      </c>
    </row>
    <row r="71" spans="1:9" ht="12.75" customHeight="1">
      <c r="A71" s="71"/>
      <c r="B71" s="62"/>
      <c r="C71" s="62"/>
      <c r="D71" s="26" t="s">
        <v>8</v>
      </c>
      <c r="E71" s="31"/>
      <c r="F71" s="11"/>
      <c r="G71" s="11"/>
      <c r="H71" s="11"/>
      <c r="I71" s="7">
        <f>SUM(E71:G71)</f>
        <v>0</v>
      </c>
    </row>
    <row r="72" spans="1:9" ht="12.75">
      <c r="A72" s="71"/>
      <c r="B72" s="62"/>
      <c r="C72" s="62"/>
      <c r="D72" s="26" t="s">
        <v>9</v>
      </c>
      <c r="E72" s="31">
        <v>3330</v>
      </c>
      <c r="F72" s="11">
        <v>3408</v>
      </c>
      <c r="G72" s="11">
        <v>3718</v>
      </c>
      <c r="H72" s="11">
        <v>3718</v>
      </c>
      <c r="I72" s="7">
        <f>SUM(E72:H72)</f>
        <v>14174</v>
      </c>
    </row>
    <row r="73" spans="1:9" ht="12.75">
      <c r="A73" s="71"/>
      <c r="B73" s="62"/>
      <c r="C73" s="62"/>
      <c r="D73" s="26" t="s">
        <v>10</v>
      </c>
      <c r="E73" s="31"/>
      <c r="F73" s="11"/>
      <c r="G73" s="11"/>
      <c r="H73" s="11"/>
      <c r="I73" s="7">
        <f>SUM(E73:G73)</f>
        <v>0</v>
      </c>
    </row>
    <row r="74" spans="1:9" ht="15" customHeight="1">
      <c r="A74" s="72"/>
      <c r="B74" s="63"/>
      <c r="C74" s="63"/>
      <c r="D74" s="27" t="s">
        <v>11</v>
      </c>
      <c r="E74" s="31"/>
      <c r="F74" s="11"/>
      <c r="G74" s="11"/>
      <c r="H74" s="11"/>
      <c r="I74" s="7">
        <f>SUM(E74:G74)</f>
        <v>0</v>
      </c>
    </row>
    <row r="75" spans="1:9" ht="12.75" customHeight="1">
      <c r="A75" s="70" t="s">
        <v>29</v>
      </c>
      <c r="B75" s="61" t="s">
        <v>16</v>
      </c>
      <c r="C75" s="61" t="s">
        <v>30</v>
      </c>
      <c r="D75" s="25" t="s">
        <v>7</v>
      </c>
      <c r="E75" s="29">
        <f>E76+E77+E78+E79</f>
        <v>1810.2</v>
      </c>
      <c r="F75" s="10">
        <f>F76+F77+F78+F79</f>
        <v>1796</v>
      </c>
      <c r="G75" s="10">
        <f>G76+G77+G78+G79</f>
        <v>1959</v>
      </c>
      <c r="H75" s="10">
        <f>H76+H77+H78+H79</f>
        <v>1959</v>
      </c>
      <c r="I75" s="3">
        <f>SUM(E75:H75)</f>
        <v>7524.2</v>
      </c>
    </row>
    <row r="76" spans="1:9" ht="12.75" customHeight="1">
      <c r="A76" s="71"/>
      <c r="B76" s="62"/>
      <c r="C76" s="62"/>
      <c r="D76" s="26" t="s">
        <v>8</v>
      </c>
      <c r="E76" s="31"/>
      <c r="F76" s="11"/>
      <c r="G76" s="11"/>
      <c r="H76" s="11"/>
      <c r="I76" s="7">
        <f>SUM(E76:G76)</f>
        <v>0</v>
      </c>
    </row>
    <row r="77" spans="1:9" ht="12.75">
      <c r="A77" s="71"/>
      <c r="B77" s="62"/>
      <c r="C77" s="62"/>
      <c r="D77" s="26" t="s">
        <v>9</v>
      </c>
      <c r="E77" s="31">
        <v>1810.2</v>
      </c>
      <c r="F77" s="11">
        <v>1796</v>
      </c>
      <c r="G77" s="11">
        <v>1959</v>
      </c>
      <c r="H77" s="11">
        <v>1959</v>
      </c>
      <c r="I77" s="7">
        <f>SUM(E77:H77)</f>
        <v>7524.2</v>
      </c>
    </row>
    <row r="78" spans="1:9" ht="12.75">
      <c r="A78" s="71"/>
      <c r="B78" s="62"/>
      <c r="C78" s="62"/>
      <c r="D78" s="26" t="s">
        <v>10</v>
      </c>
      <c r="E78" s="31"/>
      <c r="F78" s="11"/>
      <c r="G78" s="11"/>
      <c r="H78" s="11"/>
      <c r="I78" s="7">
        <f>SUM(E78:G78)</f>
        <v>0</v>
      </c>
    </row>
    <row r="79" spans="1:9" ht="14.25" customHeight="1">
      <c r="A79" s="72"/>
      <c r="B79" s="63"/>
      <c r="C79" s="63"/>
      <c r="D79" s="27" t="s">
        <v>11</v>
      </c>
      <c r="E79" s="31"/>
      <c r="F79" s="11"/>
      <c r="G79" s="11"/>
      <c r="H79" s="11"/>
      <c r="I79" s="7">
        <f>SUM(E79:G79)</f>
        <v>0</v>
      </c>
    </row>
    <row r="80" spans="1:9" ht="12.75" hidden="1">
      <c r="A80" s="2"/>
      <c r="B80" s="1"/>
      <c r="C80" s="1"/>
      <c r="D80" s="27"/>
      <c r="E80" s="31"/>
      <c r="F80" s="11"/>
      <c r="G80" s="11"/>
      <c r="H80" s="11"/>
      <c r="I80" s="3"/>
    </row>
    <row r="81" spans="1:9" ht="12.75" customHeight="1">
      <c r="A81" s="70" t="s">
        <v>31</v>
      </c>
      <c r="B81" s="61" t="s">
        <v>16</v>
      </c>
      <c r="C81" s="61" t="s">
        <v>32</v>
      </c>
      <c r="D81" s="25" t="s">
        <v>7</v>
      </c>
      <c r="E81" s="29">
        <f>E82+E83+E84+E85</f>
        <v>4192.4</v>
      </c>
      <c r="F81" s="10">
        <f>F82+F83+F84+F85</f>
        <v>4247.12</v>
      </c>
      <c r="G81" s="10">
        <f>G82+G83+G84+G85</f>
        <v>4963.3</v>
      </c>
      <c r="H81" s="10">
        <f>H82+H83+H84+H85</f>
        <v>4254.3</v>
      </c>
      <c r="I81" s="3">
        <f>SUM(E81:H81)</f>
        <v>17657.12</v>
      </c>
    </row>
    <row r="82" spans="1:9" ht="13.5" customHeight="1">
      <c r="A82" s="71"/>
      <c r="B82" s="62"/>
      <c r="C82" s="62"/>
      <c r="D82" s="26" t="s">
        <v>8</v>
      </c>
      <c r="E82" s="31"/>
      <c r="F82" s="11"/>
      <c r="G82" s="11"/>
      <c r="H82" s="11"/>
      <c r="I82" s="7">
        <f>SUM(E82:G82)</f>
        <v>0</v>
      </c>
    </row>
    <row r="83" spans="1:9" ht="12.75">
      <c r="A83" s="71"/>
      <c r="B83" s="62"/>
      <c r="C83" s="62"/>
      <c r="D83" s="26" t="s">
        <v>9</v>
      </c>
      <c r="E83" s="31">
        <v>4192.4</v>
      </c>
      <c r="F83" s="12">
        <v>4247.12</v>
      </c>
      <c r="G83" s="11">
        <v>4963.3</v>
      </c>
      <c r="H83" s="11">
        <v>4254.3</v>
      </c>
      <c r="I83" s="7">
        <f>SUM(E83:H83)</f>
        <v>17657.12</v>
      </c>
    </row>
    <row r="84" spans="1:9" ht="12.75">
      <c r="A84" s="71"/>
      <c r="B84" s="62"/>
      <c r="C84" s="62"/>
      <c r="D84" s="26" t="s">
        <v>10</v>
      </c>
      <c r="E84" s="31"/>
      <c r="F84" s="11"/>
      <c r="G84" s="11"/>
      <c r="H84" s="11"/>
      <c r="I84" s="7">
        <f>SUM(E84:G84)</f>
        <v>0</v>
      </c>
    </row>
    <row r="85" spans="1:9" ht="17.25" customHeight="1">
      <c r="A85" s="72"/>
      <c r="B85" s="63"/>
      <c r="C85" s="63"/>
      <c r="D85" s="27" t="s">
        <v>11</v>
      </c>
      <c r="E85" s="31"/>
      <c r="F85" s="11"/>
      <c r="G85" s="11"/>
      <c r="H85" s="11"/>
      <c r="I85" s="7">
        <f>SUM(E85:G85)</f>
        <v>0</v>
      </c>
    </row>
    <row r="86" spans="1:9" ht="12.75" customHeight="1">
      <c r="A86" s="64" t="s">
        <v>33</v>
      </c>
      <c r="B86" s="67" t="s">
        <v>34</v>
      </c>
      <c r="C86" s="67" t="s">
        <v>35</v>
      </c>
      <c r="D86" s="25" t="s">
        <v>7</v>
      </c>
      <c r="E86" s="29">
        <f>E87+E88+E89+E90</f>
        <v>1270.4</v>
      </c>
      <c r="F86" s="10">
        <f>F87+F88+F89+F90</f>
        <v>1218.9</v>
      </c>
      <c r="G86" s="10">
        <f>G87+G88+G89+G90</f>
        <v>1113.6</v>
      </c>
      <c r="H86" s="10">
        <f>H87+H88+H89+H90</f>
        <v>1113.6</v>
      </c>
      <c r="I86" s="3">
        <f>SUM(E86:H86)</f>
        <v>4716.5</v>
      </c>
    </row>
    <row r="87" spans="1:9" ht="13.5" customHeight="1">
      <c r="A87" s="65"/>
      <c r="B87" s="68"/>
      <c r="C87" s="68"/>
      <c r="D87" s="26" t="s">
        <v>8</v>
      </c>
      <c r="E87" s="31"/>
      <c r="F87" s="11"/>
      <c r="G87" s="11"/>
      <c r="H87" s="11"/>
      <c r="I87" s="7">
        <f>SUM(E87:G87)</f>
        <v>0</v>
      </c>
    </row>
    <row r="88" spans="1:9" ht="12.75">
      <c r="A88" s="65"/>
      <c r="B88" s="68"/>
      <c r="C88" s="68"/>
      <c r="D88" s="26" t="s">
        <v>9</v>
      </c>
      <c r="E88" s="31"/>
      <c r="F88" s="11"/>
      <c r="G88" s="11"/>
      <c r="H88" s="11"/>
      <c r="I88" s="7">
        <f>SUM(E88:G88)</f>
        <v>0</v>
      </c>
    </row>
    <row r="89" spans="1:9" ht="12.75">
      <c r="A89" s="65"/>
      <c r="B89" s="68"/>
      <c r="C89" s="68"/>
      <c r="D89" s="26" t="s">
        <v>10</v>
      </c>
      <c r="E89" s="31">
        <v>1270.4</v>
      </c>
      <c r="F89" s="11">
        <v>1218.9</v>
      </c>
      <c r="G89" s="11">
        <v>1113.6</v>
      </c>
      <c r="H89" s="11">
        <v>1113.6</v>
      </c>
      <c r="I89" s="7">
        <f>SUM(E89:H89)</f>
        <v>4716.5</v>
      </c>
    </row>
    <row r="90" spans="1:9" ht="15" customHeight="1">
      <c r="A90" s="66"/>
      <c r="B90" s="69"/>
      <c r="C90" s="69"/>
      <c r="D90" s="27" t="s">
        <v>11</v>
      </c>
      <c r="E90" s="31"/>
      <c r="F90" s="11"/>
      <c r="G90" s="11"/>
      <c r="H90" s="11"/>
      <c r="I90" s="7">
        <f>SUM(E90:G90)</f>
        <v>0</v>
      </c>
    </row>
    <row r="91" spans="1:9" ht="12.75" customHeight="1">
      <c r="A91" s="64" t="s">
        <v>36</v>
      </c>
      <c r="B91" s="67" t="s">
        <v>34</v>
      </c>
      <c r="C91" s="67" t="s">
        <v>37</v>
      </c>
      <c r="D91" s="25" t="s">
        <v>7</v>
      </c>
      <c r="E91" s="29">
        <f>E92+E93+E94+E95</f>
        <v>1148.7</v>
      </c>
      <c r="F91" s="10">
        <f>F92+F93+F94+F95</f>
        <v>1107.2</v>
      </c>
      <c r="G91" s="10">
        <f>G92+G93+G94+G95</f>
        <v>1102.2</v>
      </c>
      <c r="H91" s="10">
        <f>H92+H93+H94+H95</f>
        <v>1102.2</v>
      </c>
      <c r="I91" s="3">
        <f>SUM(E91:H91)</f>
        <v>4460.3</v>
      </c>
    </row>
    <row r="92" spans="1:9" ht="17.25" customHeight="1">
      <c r="A92" s="65"/>
      <c r="B92" s="68"/>
      <c r="C92" s="68"/>
      <c r="D92" s="26" t="s">
        <v>8</v>
      </c>
      <c r="E92" s="31"/>
      <c r="F92" s="11"/>
      <c r="G92" s="11"/>
      <c r="H92" s="11"/>
      <c r="I92" s="7">
        <f>SUM(E92:G92)</f>
        <v>0</v>
      </c>
    </row>
    <row r="93" spans="1:9" ht="12.75">
      <c r="A93" s="65"/>
      <c r="B93" s="68"/>
      <c r="C93" s="68"/>
      <c r="D93" s="26" t="s">
        <v>9</v>
      </c>
      <c r="E93" s="31"/>
      <c r="F93" s="11"/>
      <c r="G93" s="11"/>
      <c r="H93" s="11"/>
      <c r="I93" s="7">
        <f>SUM(E93:G93)</f>
        <v>0</v>
      </c>
    </row>
    <row r="94" spans="1:9" ht="12.75">
      <c r="A94" s="65"/>
      <c r="B94" s="68"/>
      <c r="C94" s="68"/>
      <c r="D94" s="26" t="s">
        <v>10</v>
      </c>
      <c r="E94" s="31">
        <v>1148.7</v>
      </c>
      <c r="F94" s="11">
        <v>1107.2</v>
      </c>
      <c r="G94" s="11">
        <v>1102.2</v>
      </c>
      <c r="H94" s="11">
        <v>1102.2</v>
      </c>
      <c r="I94" s="7">
        <f>SUM(E94:H94)</f>
        <v>4460.3</v>
      </c>
    </row>
    <row r="95" spans="1:9" ht="12" customHeight="1">
      <c r="A95" s="66"/>
      <c r="B95" s="69"/>
      <c r="C95" s="69"/>
      <c r="D95" s="27" t="s">
        <v>11</v>
      </c>
      <c r="E95" s="31"/>
      <c r="F95" s="11"/>
      <c r="G95" s="11"/>
      <c r="H95" s="11"/>
      <c r="I95" s="7">
        <f>SUM(E95:G95)</f>
        <v>0</v>
      </c>
    </row>
    <row r="96" spans="1:9" ht="12.75" customHeight="1">
      <c r="A96" s="64" t="s">
        <v>38</v>
      </c>
      <c r="B96" s="67" t="s">
        <v>34</v>
      </c>
      <c r="C96" s="67" t="s">
        <v>39</v>
      </c>
      <c r="D96" s="25" t="s">
        <v>7</v>
      </c>
      <c r="E96" s="29">
        <f>E97+E98+E99+E100</f>
        <v>624</v>
      </c>
      <c r="F96" s="10">
        <f>F97+F98+F99+F100</f>
        <v>653</v>
      </c>
      <c r="G96" s="10">
        <f>G97+G98+G99+G100</f>
        <v>653</v>
      </c>
      <c r="H96" s="10">
        <f>H97+H98+H99+H100</f>
        <v>653</v>
      </c>
      <c r="I96" s="3">
        <f>SUM(E96:H96)</f>
        <v>2583</v>
      </c>
    </row>
    <row r="97" spans="1:9" ht="14.25" customHeight="1">
      <c r="A97" s="65"/>
      <c r="B97" s="68"/>
      <c r="C97" s="68"/>
      <c r="D97" s="26" t="s">
        <v>8</v>
      </c>
      <c r="E97" s="31"/>
      <c r="F97" s="11"/>
      <c r="G97" s="11"/>
      <c r="H97" s="11"/>
      <c r="I97" s="7">
        <f>SUM(E97:G97)</f>
        <v>0</v>
      </c>
    </row>
    <row r="98" spans="1:9" ht="12.75">
      <c r="A98" s="65"/>
      <c r="B98" s="68"/>
      <c r="C98" s="68"/>
      <c r="D98" s="26" t="s">
        <v>9</v>
      </c>
      <c r="E98" s="31">
        <v>624</v>
      </c>
      <c r="F98" s="11">
        <v>653</v>
      </c>
      <c r="G98" s="11">
        <v>653</v>
      </c>
      <c r="H98" s="11">
        <v>653</v>
      </c>
      <c r="I98" s="7">
        <f>SUM(E98:H98)</f>
        <v>2583</v>
      </c>
    </row>
    <row r="99" spans="1:9" ht="12.75">
      <c r="A99" s="65"/>
      <c r="B99" s="68"/>
      <c r="C99" s="68"/>
      <c r="D99" s="26" t="s">
        <v>10</v>
      </c>
      <c r="E99" s="31"/>
      <c r="F99" s="11"/>
      <c r="G99" s="11"/>
      <c r="H99" s="11"/>
      <c r="I99" s="7">
        <f>SUM(E99:G99)</f>
        <v>0</v>
      </c>
    </row>
    <row r="100" spans="1:9" ht="18" customHeight="1">
      <c r="A100" s="66"/>
      <c r="B100" s="69"/>
      <c r="C100" s="69"/>
      <c r="D100" s="27" t="s">
        <v>11</v>
      </c>
      <c r="E100" s="31"/>
      <c r="F100" s="11"/>
      <c r="G100" s="11"/>
      <c r="H100" s="11"/>
      <c r="I100" s="7">
        <f>SUM(E100:G100)</f>
        <v>0</v>
      </c>
    </row>
    <row r="101" spans="1:9" ht="12.75" hidden="1">
      <c r="A101" s="4"/>
      <c r="B101" s="5"/>
      <c r="C101" s="5"/>
      <c r="D101" s="27"/>
      <c r="E101" s="31"/>
      <c r="F101" s="11"/>
      <c r="G101" s="11"/>
      <c r="H101" s="11"/>
      <c r="I101" s="7">
        <f>SUM(E101:G101)</f>
        <v>0</v>
      </c>
    </row>
    <row r="102" spans="1:9" ht="12.75" customHeight="1">
      <c r="A102" s="64" t="s">
        <v>40</v>
      </c>
      <c r="B102" s="67" t="s">
        <v>34</v>
      </c>
      <c r="C102" s="67" t="s">
        <v>41</v>
      </c>
      <c r="D102" s="25" t="s">
        <v>7</v>
      </c>
      <c r="E102" s="29">
        <f>E103+E104+E105+E106</f>
        <v>0</v>
      </c>
      <c r="F102" s="10">
        <f>F103+F104+F105+F106</f>
        <v>535.95</v>
      </c>
      <c r="G102" s="10">
        <f>G103+G104+G105+G106</f>
        <v>429.3</v>
      </c>
      <c r="H102" s="10">
        <f>H103+H104+H105+H106</f>
        <v>429.3</v>
      </c>
      <c r="I102" s="3">
        <f>SUM(E102:H102)</f>
        <v>1394.55</v>
      </c>
    </row>
    <row r="103" spans="1:9" ht="12.75" customHeight="1">
      <c r="A103" s="65"/>
      <c r="B103" s="68"/>
      <c r="C103" s="68"/>
      <c r="D103" s="26" t="s">
        <v>8</v>
      </c>
      <c r="E103" s="31"/>
      <c r="F103" s="11"/>
      <c r="G103" s="11"/>
      <c r="H103" s="11"/>
      <c r="I103" s="7">
        <f>SUM(E103:G103)</f>
        <v>0</v>
      </c>
    </row>
    <row r="104" spans="1:9" ht="12.75">
      <c r="A104" s="65"/>
      <c r="B104" s="68"/>
      <c r="C104" s="68"/>
      <c r="D104" s="26" t="s">
        <v>9</v>
      </c>
      <c r="E104" s="31">
        <v>0</v>
      </c>
      <c r="F104" s="11">
        <v>429.3</v>
      </c>
      <c r="G104" s="11">
        <v>429.3</v>
      </c>
      <c r="H104" s="11">
        <v>429.3</v>
      </c>
      <c r="I104" s="7">
        <f>SUM(E104:H104)</f>
        <v>1287.9</v>
      </c>
    </row>
    <row r="105" spans="1:9" ht="12.75">
      <c r="A105" s="65"/>
      <c r="B105" s="68"/>
      <c r="C105" s="68"/>
      <c r="D105" s="26" t="s">
        <v>10</v>
      </c>
      <c r="E105" s="31">
        <v>0</v>
      </c>
      <c r="F105" s="12">
        <v>106.65</v>
      </c>
      <c r="G105" s="11">
        <v>0</v>
      </c>
      <c r="H105" s="11">
        <v>0</v>
      </c>
      <c r="I105" s="7">
        <f>SUM(E105:H105)</f>
        <v>106.65</v>
      </c>
    </row>
    <row r="106" spans="1:9" ht="15" customHeight="1">
      <c r="A106" s="66"/>
      <c r="B106" s="69"/>
      <c r="C106" s="69"/>
      <c r="D106" s="27" t="s">
        <v>11</v>
      </c>
      <c r="E106" s="31"/>
      <c r="F106" s="11"/>
      <c r="G106" s="11"/>
      <c r="H106" s="11"/>
      <c r="I106" s="7">
        <f>SUM(E106:G106)</f>
        <v>0</v>
      </c>
    </row>
    <row r="107" spans="1:9" ht="12.75" customHeight="1">
      <c r="A107" s="64" t="s">
        <v>42</v>
      </c>
      <c r="B107" s="67" t="s">
        <v>34</v>
      </c>
      <c r="C107" s="67" t="s">
        <v>43</v>
      </c>
      <c r="D107" s="25" t="s">
        <v>7</v>
      </c>
      <c r="E107" s="29">
        <f>E108+E109+E110+E111</f>
        <v>30</v>
      </c>
      <c r="F107" s="10">
        <f>F108+F109+F110+F111</f>
        <v>21.3</v>
      </c>
      <c r="G107" s="10">
        <f>G110</f>
        <v>21.3</v>
      </c>
      <c r="H107" s="10">
        <f>H110</f>
        <v>21.3</v>
      </c>
      <c r="I107" s="3">
        <f>SUM(E107:H107)</f>
        <v>93.89999999999999</v>
      </c>
    </row>
    <row r="108" spans="1:9" ht="12.75" customHeight="1">
      <c r="A108" s="65"/>
      <c r="B108" s="68"/>
      <c r="C108" s="68"/>
      <c r="D108" s="26" t="s">
        <v>8</v>
      </c>
      <c r="E108" s="31"/>
      <c r="F108" s="11"/>
      <c r="G108" s="11"/>
      <c r="H108" s="11"/>
      <c r="I108" s="7">
        <f>SUM(E108:G108)</f>
        <v>0</v>
      </c>
    </row>
    <row r="109" spans="1:9" ht="12.75">
      <c r="A109" s="65"/>
      <c r="B109" s="68"/>
      <c r="C109" s="68"/>
      <c r="D109" s="26" t="s">
        <v>9</v>
      </c>
      <c r="E109" s="31"/>
      <c r="F109" s="11"/>
      <c r="G109" s="11"/>
      <c r="H109" s="11"/>
      <c r="I109" s="7">
        <f>SUM(E109:G109)</f>
        <v>0</v>
      </c>
    </row>
    <row r="110" spans="1:9" ht="12.75">
      <c r="A110" s="65"/>
      <c r="B110" s="68"/>
      <c r="C110" s="68"/>
      <c r="D110" s="26" t="s">
        <v>10</v>
      </c>
      <c r="E110" s="31">
        <v>30</v>
      </c>
      <c r="F110" s="11">
        <v>21.3</v>
      </c>
      <c r="G110" s="11">
        <v>21.3</v>
      </c>
      <c r="H110" s="11">
        <v>21.3</v>
      </c>
      <c r="I110" s="7">
        <f>SUM(E110:H110)</f>
        <v>93.89999999999999</v>
      </c>
    </row>
    <row r="111" spans="1:9" ht="12" customHeight="1">
      <c r="A111" s="66"/>
      <c r="B111" s="69"/>
      <c r="C111" s="69"/>
      <c r="D111" s="27" t="s">
        <v>11</v>
      </c>
      <c r="E111" s="31"/>
      <c r="F111" s="11"/>
      <c r="G111" s="11"/>
      <c r="H111" s="11"/>
      <c r="I111" s="7">
        <f>SUM(E111:G111)</f>
        <v>0</v>
      </c>
    </row>
    <row r="112" spans="1:9" ht="12.75" customHeight="1">
      <c r="A112" s="64" t="s">
        <v>44</v>
      </c>
      <c r="B112" s="67" t="s">
        <v>34</v>
      </c>
      <c r="C112" s="67" t="s">
        <v>45</v>
      </c>
      <c r="D112" s="25" t="s">
        <v>7</v>
      </c>
      <c r="E112" s="29">
        <f>E113+E114+E115+E116</f>
        <v>19.9</v>
      </c>
      <c r="F112" s="10">
        <f>F113+F114+F115+F116</f>
        <v>15.9</v>
      </c>
      <c r="G112" s="10">
        <f>G115</f>
        <v>15.9</v>
      </c>
      <c r="H112" s="10">
        <f>H115</f>
        <v>15.9</v>
      </c>
      <c r="I112" s="3">
        <f>SUM(E112:H112)</f>
        <v>67.6</v>
      </c>
    </row>
    <row r="113" spans="1:9" ht="13.5" customHeight="1">
      <c r="A113" s="65"/>
      <c r="B113" s="68"/>
      <c r="C113" s="68"/>
      <c r="D113" s="26" t="s">
        <v>8</v>
      </c>
      <c r="E113" s="31"/>
      <c r="F113" s="11"/>
      <c r="G113" s="11"/>
      <c r="H113" s="11"/>
      <c r="I113" s="7">
        <f>SUM(E113:G113)</f>
        <v>0</v>
      </c>
    </row>
    <row r="114" spans="1:9" ht="12.75">
      <c r="A114" s="65"/>
      <c r="B114" s="68"/>
      <c r="C114" s="68"/>
      <c r="D114" s="26" t="s">
        <v>9</v>
      </c>
      <c r="E114" s="31"/>
      <c r="F114" s="11"/>
      <c r="G114" s="11"/>
      <c r="H114" s="11"/>
      <c r="I114" s="7">
        <f>SUM(E114:G114)</f>
        <v>0</v>
      </c>
    </row>
    <row r="115" spans="1:9" ht="12.75">
      <c r="A115" s="65"/>
      <c r="B115" s="68"/>
      <c r="C115" s="68"/>
      <c r="D115" s="26" t="s">
        <v>10</v>
      </c>
      <c r="E115" s="31">
        <v>19.9</v>
      </c>
      <c r="F115" s="11">
        <v>15.9</v>
      </c>
      <c r="G115" s="11">
        <v>15.9</v>
      </c>
      <c r="H115" s="11">
        <v>15.9</v>
      </c>
      <c r="I115" s="7">
        <f>SUM(E115:H115)</f>
        <v>67.6</v>
      </c>
    </row>
    <row r="116" spans="1:9" ht="20.25" customHeight="1">
      <c r="A116" s="66"/>
      <c r="B116" s="69"/>
      <c r="C116" s="69"/>
      <c r="D116" s="27" t="s">
        <v>11</v>
      </c>
      <c r="E116" s="31"/>
      <c r="F116" s="11"/>
      <c r="G116" s="11"/>
      <c r="H116" s="11"/>
      <c r="I116" s="7">
        <f>SUM(E116:G116)</f>
        <v>0</v>
      </c>
    </row>
    <row r="117" spans="1:9" ht="12.75" customHeight="1">
      <c r="A117" s="64" t="s">
        <v>46</v>
      </c>
      <c r="B117" s="67" t="s">
        <v>34</v>
      </c>
      <c r="C117" s="80" t="s">
        <v>57</v>
      </c>
      <c r="D117" s="25" t="s">
        <v>7</v>
      </c>
      <c r="E117" s="29">
        <f>E118+E119+E120+E121</f>
        <v>6073</v>
      </c>
      <c r="F117" s="10">
        <f>F118+F119+F120+F121</f>
        <v>6821</v>
      </c>
      <c r="G117" s="10">
        <f>G118+G119+G120+G121</f>
        <v>7783</v>
      </c>
      <c r="H117" s="10">
        <f>H118+H119+H120+H121</f>
        <v>8119</v>
      </c>
      <c r="I117" s="3">
        <f>SUM(E117:H117)</f>
        <v>28796</v>
      </c>
    </row>
    <row r="118" spans="1:9" ht="15" customHeight="1">
      <c r="A118" s="65"/>
      <c r="B118" s="68"/>
      <c r="C118" s="81"/>
      <c r="D118" s="26" t="s">
        <v>8</v>
      </c>
      <c r="E118" s="31"/>
      <c r="F118" s="11"/>
      <c r="G118" s="11"/>
      <c r="H118" s="11"/>
      <c r="I118" s="7">
        <f>SUM(E118:G118)</f>
        <v>0</v>
      </c>
    </row>
    <row r="119" spans="1:9" ht="13.5" customHeight="1">
      <c r="A119" s="65"/>
      <c r="B119" s="68"/>
      <c r="C119" s="81"/>
      <c r="D119" s="26" t="s">
        <v>9</v>
      </c>
      <c r="E119" s="31">
        <v>6073</v>
      </c>
      <c r="F119" s="11">
        <v>6821</v>
      </c>
      <c r="G119" s="11">
        <v>7783</v>
      </c>
      <c r="H119" s="11">
        <v>8119</v>
      </c>
      <c r="I119" s="7">
        <f>SUM(E119:H119)</f>
        <v>28796</v>
      </c>
    </row>
    <row r="120" spans="1:9" ht="15" customHeight="1">
      <c r="A120" s="65"/>
      <c r="B120" s="68"/>
      <c r="C120" s="81"/>
      <c r="D120" s="26" t="s">
        <v>10</v>
      </c>
      <c r="E120" s="31"/>
      <c r="F120" s="11"/>
      <c r="G120" s="11"/>
      <c r="H120" s="11"/>
      <c r="I120" s="7">
        <f aca="true" t="shared" si="1" ref="I120:I151">SUM(E120:G120)</f>
        <v>0</v>
      </c>
    </row>
    <row r="121" spans="1:9" ht="16.5" customHeight="1">
      <c r="A121" s="66"/>
      <c r="B121" s="69"/>
      <c r="C121" s="82"/>
      <c r="D121" s="27" t="s">
        <v>11</v>
      </c>
      <c r="E121" s="31"/>
      <c r="F121" s="11"/>
      <c r="G121" s="11"/>
      <c r="H121" s="11"/>
      <c r="I121" s="7">
        <f t="shared" si="1"/>
        <v>0</v>
      </c>
    </row>
    <row r="122" spans="1:9" ht="12.75">
      <c r="A122" s="83" t="s">
        <v>47</v>
      </c>
      <c r="B122" s="67" t="s">
        <v>34</v>
      </c>
      <c r="C122" s="67" t="s">
        <v>55</v>
      </c>
      <c r="D122" s="25" t="s">
        <v>7</v>
      </c>
      <c r="E122" s="29">
        <f>E124+E125</f>
        <v>1111.2</v>
      </c>
      <c r="F122" s="10">
        <f>F124+F125</f>
        <v>1206.1999999999998</v>
      </c>
      <c r="G122" s="11"/>
      <c r="H122" s="11"/>
      <c r="I122" s="3">
        <f t="shared" si="1"/>
        <v>2317.3999999999996</v>
      </c>
    </row>
    <row r="123" spans="1:9" ht="15.75" customHeight="1">
      <c r="A123" s="84"/>
      <c r="B123" s="62"/>
      <c r="C123" s="68"/>
      <c r="D123" s="26" t="s">
        <v>8</v>
      </c>
      <c r="E123" s="31"/>
      <c r="F123" s="11"/>
      <c r="G123" s="11"/>
      <c r="H123" s="11"/>
      <c r="I123" s="7">
        <f t="shared" si="1"/>
        <v>0</v>
      </c>
    </row>
    <row r="124" spans="1:9" ht="12.75">
      <c r="A124" s="84"/>
      <c r="B124" s="62"/>
      <c r="C124" s="68"/>
      <c r="D124" s="26" t="s">
        <v>9</v>
      </c>
      <c r="E124" s="31">
        <v>1100</v>
      </c>
      <c r="F124" s="11">
        <v>1194.1</v>
      </c>
      <c r="G124" s="11"/>
      <c r="H124" s="11"/>
      <c r="I124" s="7">
        <f t="shared" si="1"/>
        <v>2294.1</v>
      </c>
    </row>
    <row r="125" spans="1:9" ht="12.75">
      <c r="A125" s="84"/>
      <c r="B125" s="62"/>
      <c r="C125" s="68"/>
      <c r="D125" s="26" t="s">
        <v>10</v>
      </c>
      <c r="E125" s="31">
        <v>11.2</v>
      </c>
      <c r="F125" s="12">
        <v>12.1</v>
      </c>
      <c r="G125" s="11"/>
      <c r="H125" s="11"/>
      <c r="I125" s="7">
        <f t="shared" si="1"/>
        <v>23.299999999999997</v>
      </c>
    </row>
    <row r="126" spans="1:9" ht="22.5" customHeight="1">
      <c r="A126" s="85"/>
      <c r="B126" s="63"/>
      <c r="C126" s="69"/>
      <c r="D126" s="27" t="s">
        <v>11</v>
      </c>
      <c r="E126" s="31"/>
      <c r="F126" s="11"/>
      <c r="G126" s="11"/>
      <c r="H126" s="11"/>
      <c r="I126" s="7">
        <f t="shared" si="1"/>
        <v>0</v>
      </c>
    </row>
    <row r="127" spans="1:9" ht="12.75">
      <c r="A127" s="83" t="s">
        <v>48</v>
      </c>
      <c r="B127" s="67" t="s">
        <v>34</v>
      </c>
      <c r="C127" s="67" t="s">
        <v>59</v>
      </c>
      <c r="D127" s="25" t="s">
        <v>7</v>
      </c>
      <c r="E127" s="29">
        <f>E129</f>
        <v>1338.545</v>
      </c>
      <c r="F127" s="10"/>
      <c r="G127" s="10"/>
      <c r="H127" s="10"/>
      <c r="I127" s="3">
        <f t="shared" si="1"/>
        <v>1338.545</v>
      </c>
    </row>
    <row r="128" spans="1:9" ht="12.75" customHeight="1">
      <c r="A128" s="84"/>
      <c r="B128" s="62"/>
      <c r="C128" s="68"/>
      <c r="D128" s="26" t="s">
        <v>8</v>
      </c>
      <c r="E128" s="31"/>
      <c r="F128" s="11"/>
      <c r="G128" s="11"/>
      <c r="H128" s="11"/>
      <c r="I128" s="7">
        <f t="shared" si="1"/>
        <v>0</v>
      </c>
    </row>
    <row r="129" spans="1:9" ht="12.75">
      <c r="A129" s="84"/>
      <c r="B129" s="62"/>
      <c r="C129" s="68"/>
      <c r="D129" s="26" t="s">
        <v>9</v>
      </c>
      <c r="E129" s="31">
        <v>1338.545</v>
      </c>
      <c r="F129" s="11"/>
      <c r="G129" s="11"/>
      <c r="H129" s="11"/>
      <c r="I129" s="7">
        <f t="shared" si="1"/>
        <v>1338.545</v>
      </c>
    </row>
    <row r="130" spans="1:9" ht="12.75">
      <c r="A130" s="84"/>
      <c r="B130" s="62"/>
      <c r="C130" s="68"/>
      <c r="D130" s="26" t="s">
        <v>10</v>
      </c>
      <c r="E130" s="31"/>
      <c r="F130" s="11"/>
      <c r="G130" s="11"/>
      <c r="H130" s="11"/>
      <c r="I130" s="7">
        <f t="shared" si="1"/>
        <v>0</v>
      </c>
    </row>
    <row r="131" spans="1:9" ht="16.5" customHeight="1">
      <c r="A131" s="85"/>
      <c r="B131" s="63"/>
      <c r="C131" s="69"/>
      <c r="D131" s="27" t="s">
        <v>11</v>
      </c>
      <c r="E131" s="31"/>
      <c r="F131" s="11"/>
      <c r="G131" s="11"/>
      <c r="H131" s="11"/>
      <c r="I131" s="7">
        <f t="shared" si="1"/>
        <v>0</v>
      </c>
    </row>
    <row r="132" spans="1:9" ht="12.75">
      <c r="A132" s="83" t="s">
        <v>49</v>
      </c>
      <c r="B132" s="67" t="s">
        <v>34</v>
      </c>
      <c r="C132" s="67" t="s">
        <v>64</v>
      </c>
      <c r="D132" s="28" t="s">
        <v>62</v>
      </c>
      <c r="E132" s="31"/>
      <c r="F132" s="11"/>
      <c r="G132" s="11"/>
      <c r="H132" s="11"/>
      <c r="I132" s="3">
        <f t="shared" si="1"/>
        <v>0</v>
      </c>
    </row>
    <row r="133" spans="1:9" ht="12.75" customHeight="1">
      <c r="A133" s="43"/>
      <c r="B133" s="62"/>
      <c r="C133" s="62"/>
      <c r="D133" s="26" t="s">
        <v>8</v>
      </c>
      <c r="E133" s="31"/>
      <c r="F133" s="11"/>
      <c r="G133" s="11"/>
      <c r="H133" s="11"/>
      <c r="I133" s="7">
        <f t="shared" si="1"/>
        <v>0</v>
      </c>
    </row>
    <row r="134" spans="1:9" ht="12.75">
      <c r="A134" s="43"/>
      <c r="B134" s="62"/>
      <c r="C134" s="62"/>
      <c r="D134" s="26" t="s">
        <v>9</v>
      </c>
      <c r="E134" s="31"/>
      <c r="F134" s="11"/>
      <c r="G134" s="11"/>
      <c r="H134" s="11"/>
      <c r="I134" s="7">
        <f t="shared" si="1"/>
        <v>0</v>
      </c>
    </row>
    <row r="135" spans="1:9" ht="12.75">
      <c r="A135" s="43"/>
      <c r="B135" s="62"/>
      <c r="C135" s="62"/>
      <c r="D135" s="26" t="s">
        <v>10</v>
      </c>
      <c r="E135" s="31"/>
      <c r="F135" s="11"/>
      <c r="G135" s="11"/>
      <c r="H135" s="11"/>
      <c r="I135" s="7">
        <f t="shared" si="1"/>
        <v>0</v>
      </c>
    </row>
    <row r="136" spans="1:9" ht="70.5" customHeight="1">
      <c r="A136" s="44"/>
      <c r="B136" s="63"/>
      <c r="C136" s="63"/>
      <c r="D136" s="27" t="s">
        <v>11</v>
      </c>
      <c r="E136" s="31"/>
      <c r="F136" s="11"/>
      <c r="G136" s="11"/>
      <c r="H136" s="11"/>
      <c r="I136" s="7">
        <f t="shared" si="1"/>
        <v>0</v>
      </c>
    </row>
    <row r="137" spans="1:9" ht="12.75">
      <c r="A137" s="83" t="s">
        <v>50</v>
      </c>
      <c r="B137" s="67" t="s">
        <v>34</v>
      </c>
      <c r="C137" s="67" t="s">
        <v>63</v>
      </c>
      <c r="D137" s="28" t="s">
        <v>62</v>
      </c>
      <c r="E137" s="29">
        <f>E139+E140+E138</f>
        <v>8082.7</v>
      </c>
      <c r="F137" s="11"/>
      <c r="G137" s="11"/>
      <c r="H137" s="11"/>
      <c r="I137" s="3">
        <f t="shared" si="1"/>
        <v>8082.7</v>
      </c>
    </row>
    <row r="138" spans="1:9" ht="14.25" customHeight="1">
      <c r="A138" s="43"/>
      <c r="B138" s="62"/>
      <c r="C138" s="62"/>
      <c r="D138" s="26" t="s">
        <v>8</v>
      </c>
      <c r="E138" s="31">
        <v>7294.55857</v>
      </c>
      <c r="F138" s="11"/>
      <c r="G138" s="11"/>
      <c r="H138" s="11"/>
      <c r="I138" s="7">
        <f t="shared" si="1"/>
        <v>7294.55857</v>
      </c>
    </row>
    <row r="139" spans="1:9" ht="12.75">
      <c r="A139" s="43"/>
      <c r="B139" s="62"/>
      <c r="C139" s="62"/>
      <c r="D139" s="26" t="s">
        <v>9</v>
      </c>
      <c r="E139" s="31">
        <v>383.94143</v>
      </c>
      <c r="F139" s="11"/>
      <c r="G139" s="11"/>
      <c r="H139" s="11"/>
      <c r="I139" s="7">
        <f t="shared" si="1"/>
        <v>383.94143</v>
      </c>
    </row>
    <row r="140" spans="1:9" ht="12.75">
      <c r="A140" s="43"/>
      <c r="B140" s="62"/>
      <c r="C140" s="62"/>
      <c r="D140" s="26" t="s">
        <v>10</v>
      </c>
      <c r="E140" s="31">
        <v>404.2</v>
      </c>
      <c r="F140" s="11"/>
      <c r="G140" s="11"/>
      <c r="H140" s="11"/>
      <c r="I140" s="7">
        <f t="shared" si="1"/>
        <v>404.2</v>
      </c>
    </row>
    <row r="141" spans="1:9" ht="15.75" customHeight="1">
      <c r="A141" s="44"/>
      <c r="B141" s="63"/>
      <c r="C141" s="63"/>
      <c r="D141" s="27" t="s">
        <v>11</v>
      </c>
      <c r="E141" s="31"/>
      <c r="F141" s="11"/>
      <c r="G141" s="11"/>
      <c r="H141" s="11"/>
      <c r="I141" s="7">
        <f t="shared" si="1"/>
        <v>0</v>
      </c>
    </row>
    <row r="142" spans="1:9" ht="12.75">
      <c r="A142" s="83" t="s">
        <v>54</v>
      </c>
      <c r="B142" s="67" t="s">
        <v>34</v>
      </c>
      <c r="C142" s="67" t="s">
        <v>69</v>
      </c>
      <c r="D142" s="28" t="s">
        <v>62</v>
      </c>
      <c r="E142" s="29">
        <f>E143+E145</f>
        <v>50</v>
      </c>
      <c r="F142" s="11"/>
      <c r="G142" s="11"/>
      <c r="H142" s="11"/>
      <c r="I142" s="3">
        <f t="shared" si="1"/>
        <v>50</v>
      </c>
    </row>
    <row r="143" spans="1:9" ht="15.75" customHeight="1">
      <c r="A143" s="43"/>
      <c r="B143" s="62"/>
      <c r="C143" s="62"/>
      <c r="D143" s="26" t="s">
        <v>8</v>
      </c>
      <c r="E143" s="31"/>
      <c r="F143" s="11"/>
      <c r="G143" s="11"/>
      <c r="H143" s="11"/>
      <c r="I143" s="7">
        <f t="shared" si="1"/>
        <v>0</v>
      </c>
    </row>
    <row r="144" spans="1:9" ht="12.75">
      <c r="A144" s="43"/>
      <c r="B144" s="62"/>
      <c r="C144" s="62"/>
      <c r="D144" s="26" t="s">
        <v>9</v>
      </c>
      <c r="F144" s="11"/>
      <c r="G144" s="11"/>
      <c r="H144" s="11"/>
      <c r="I144" s="7">
        <f t="shared" si="1"/>
        <v>0</v>
      </c>
    </row>
    <row r="145" spans="1:9" ht="12.75">
      <c r="A145" s="43"/>
      <c r="B145" s="62"/>
      <c r="C145" s="62"/>
      <c r="D145" s="26" t="s">
        <v>10</v>
      </c>
      <c r="E145" s="31">
        <v>50</v>
      </c>
      <c r="F145" s="11"/>
      <c r="G145" s="11"/>
      <c r="H145" s="11"/>
      <c r="I145" s="7">
        <f t="shared" si="1"/>
        <v>50</v>
      </c>
    </row>
    <row r="146" spans="1:9" ht="16.5" customHeight="1">
      <c r="A146" s="44"/>
      <c r="B146" s="63"/>
      <c r="C146" s="63"/>
      <c r="D146" s="27" t="s">
        <v>11</v>
      </c>
      <c r="E146" s="31"/>
      <c r="F146" s="11"/>
      <c r="G146" s="11"/>
      <c r="H146" s="11"/>
      <c r="I146" s="7">
        <f t="shared" si="1"/>
        <v>0</v>
      </c>
    </row>
    <row r="147" spans="1:9" ht="12.75">
      <c r="A147" s="83" t="s">
        <v>58</v>
      </c>
      <c r="B147" s="67" t="s">
        <v>34</v>
      </c>
      <c r="C147" s="67" t="s">
        <v>70</v>
      </c>
      <c r="D147" s="28" t="s">
        <v>62</v>
      </c>
      <c r="E147" s="29">
        <f>E148+E150</f>
        <v>310.943</v>
      </c>
      <c r="F147" s="10">
        <f>F148+F150</f>
        <v>515</v>
      </c>
      <c r="G147" s="10">
        <f>G148+G150</f>
        <v>0</v>
      </c>
      <c r="H147" s="10"/>
      <c r="I147" s="3">
        <f t="shared" si="1"/>
        <v>825.943</v>
      </c>
    </row>
    <row r="148" spans="1:9" ht="14.25" customHeight="1">
      <c r="A148" s="43"/>
      <c r="B148" s="62"/>
      <c r="C148" s="62"/>
      <c r="D148" s="26" t="s">
        <v>8</v>
      </c>
      <c r="E148" s="31"/>
      <c r="F148" s="11"/>
      <c r="G148" s="11"/>
      <c r="H148" s="11"/>
      <c r="I148" s="7">
        <f t="shared" si="1"/>
        <v>0</v>
      </c>
    </row>
    <row r="149" spans="1:9" ht="12.75">
      <c r="A149" s="43"/>
      <c r="B149" s="62"/>
      <c r="C149" s="62"/>
      <c r="D149" s="26" t="s">
        <v>9</v>
      </c>
      <c r="F149" s="11"/>
      <c r="G149" s="11"/>
      <c r="H149" s="11"/>
      <c r="I149" s="7">
        <f t="shared" si="1"/>
        <v>0</v>
      </c>
    </row>
    <row r="150" spans="1:9" ht="12.75">
      <c r="A150" s="43"/>
      <c r="B150" s="62"/>
      <c r="C150" s="62"/>
      <c r="D150" s="26" t="s">
        <v>10</v>
      </c>
      <c r="E150" s="31">
        <v>310.943</v>
      </c>
      <c r="F150" s="11">
        <v>515</v>
      </c>
      <c r="G150" s="11"/>
      <c r="H150" s="11"/>
      <c r="I150" s="7">
        <f t="shared" si="1"/>
        <v>825.943</v>
      </c>
    </row>
    <row r="151" spans="1:9" ht="16.5" customHeight="1">
      <c r="A151" s="44"/>
      <c r="B151" s="63"/>
      <c r="C151" s="63"/>
      <c r="D151" s="27" t="s">
        <v>11</v>
      </c>
      <c r="E151" s="31"/>
      <c r="F151" s="11"/>
      <c r="G151" s="11"/>
      <c r="H151" s="11"/>
      <c r="I151" s="7">
        <f t="shared" si="1"/>
        <v>0</v>
      </c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</sheetData>
  <sheetProtection/>
  <mergeCells count="87">
    <mergeCell ref="A142:A146"/>
    <mergeCell ref="B142:B146"/>
    <mergeCell ref="C142:C146"/>
    <mergeCell ref="A147:A151"/>
    <mergeCell ref="B147:B151"/>
    <mergeCell ref="C147:C151"/>
    <mergeCell ref="A132:A136"/>
    <mergeCell ref="B132:B136"/>
    <mergeCell ref="C132:C136"/>
    <mergeCell ref="A137:A141"/>
    <mergeCell ref="B137:B141"/>
    <mergeCell ref="C137:C141"/>
    <mergeCell ref="A122:A126"/>
    <mergeCell ref="B122:B126"/>
    <mergeCell ref="C122:C126"/>
    <mergeCell ref="A127:A131"/>
    <mergeCell ref="B127:B131"/>
    <mergeCell ref="C127:C131"/>
    <mergeCell ref="A112:A116"/>
    <mergeCell ref="B112:B116"/>
    <mergeCell ref="C112:C116"/>
    <mergeCell ref="A117:A121"/>
    <mergeCell ref="B117:B121"/>
    <mergeCell ref="C117:C121"/>
    <mergeCell ref="A102:A106"/>
    <mergeCell ref="B102:B106"/>
    <mergeCell ref="C102:C106"/>
    <mergeCell ref="A107:A111"/>
    <mergeCell ref="B107:B111"/>
    <mergeCell ref="C107:C111"/>
    <mergeCell ref="A91:A95"/>
    <mergeCell ref="B91:B95"/>
    <mergeCell ref="C91:C95"/>
    <mergeCell ref="A96:A100"/>
    <mergeCell ref="B96:B100"/>
    <mergeCell ref="C96:C100"/>
    <mergeCell ref="A81:A85"/>
    <mergeCell ref="B81:B85"/>
    <mergeCell ref="C81:C85"/>
    <mergeCell ref="A86:A90"/>
    <mergeCell ref="B86:B90"/>
    <mergeCell ref="C86:C90"/>
    <mergeCell ref="A70:A74"/>
    <mergeCell ref="B70:B74"/>
    <mergeCell ref="C70:C74"/>
    <mergeCell ref="A75:A79"/>
    <mergeCell ref="B75:B79"/>
    <mergeCell ref="C75:C79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39:A43"/>
    <mergeCell ref="B39:B43"/>
    <mergeCell ref="C39:C43"/>
    <mergeCell ref="A44:A48"/>
    <mergeCell ref="B44:B48"/>
    <mergeCell ref="C44:C48"/>
    <mergeCell ref="A29:A33"/>
    <mergeCell ref="B29:B33"/>
    <mergeCell ref="C29:C33"/>
    <mergeCell ref="A34:A38"/>
    <mergeCell ref="B34:B38"/>
    <mergeCell ref="C34:C38"/>
    <mergeCell ref="A19:A23"/>
    <mergeCell ref="B19:B23"/>
    <mergeCell ref="C19:C23"/>
    <mergeCell ref="A24:A28"/>
    <mergeCell ref="B24:B28"/>
    <mergeCell ref="C24:C28"/>
    <mergeCell ref="E13:I15"/>
    <mergeCell ref="E16:E18"/>
    <mergeCell ref="F16:F18"/>
    <mergeCell ref="I16:I18"/>
    <mergeCell ref="C10:D12"/>
    <mergeCell ref="A13:A18"/>
    <mergeCell ref="B13:B18"/>
    <mergeCell ref="C13:C18"/>
    <mergeCell ref="D13:D18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Бурова</cp:lastModifiedBy>
  <cp:lastPrinted>2021-05-13T10:26:43Z</cp:lastPrinted>
  <dcterms:created xsi:type="dcterms:W3CDTF">1996-10-08T23:32:33Z</dcterms:created>
  <dcterms:modified xsi:type="dcterms:W3CDTF">2021-05-27T08:34:01Z</dcterms:modified>
  <cp:category/>
  <cp:version/>
  <cp:contentType/>
  <cp:contentStatus/>
</cp:coreProperties>
</file>