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 прогр 02.03.20 г." sheetId="1" r:id="rId1"/>
  </sheets>
  <definedNames/>
  <calcPr fullCalcOnLoad="1"/>
</workbook>
</file>

<file path=xl/sharedStrings.xml><?xml version="1.0" encoding="utf-8"?>
<sst xmlns="http://schemas.openxmlformats.org/spreadsheetml/2006/main" count="240" uniqueCount="79">
  <si>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</si>
  <si>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</si>
  <si>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</si>
  <si>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</si>
  <si>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</si>
  <si>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</si>
  <si>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</si>
  <si>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Развитие образования Кильмезского района на 2014-2020 годы</t>
  </si>
  <si>
    <t>Всего: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</si>
  <si>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</si>
  <si>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</si>
  <si>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</si>
  <si>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</si>
  <si>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</si>
  <si>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</si>
  <si>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</si>
  <si>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</si>
  <si>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</si>
  <si>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</si>
  <si>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</si>
  <si>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</si>
  <si>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</si>
  <si>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</si>
  <si>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</si>
  <si>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</si>
  <si>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</si>
  <si>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</si>
  <si>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</si>
  <si>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</si>
  <si>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</si>
  <si>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</si>
  <si>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 xml:space="preserve">Назначение и выплата ежемесячного вознаграждения, прчитающегося приемным родителям 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</si>
  <si>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</si>
  <si>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</si>
  <si>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</si>
  <si>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</si>
  <si>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</si>
  <si>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</si>
  <si>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</si>
  <si>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</si>
  <si>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</si>
  <si>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</si>
  <si>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</si>
  <si>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</si>
  <si>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</si>
  <si>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</si>
  <si>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</si>
  <si>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</si>
  <si>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Улучшение и развитие материально-технической базы учреждений образования</t>
  </si>
  <si>
    <t>1.10</t>
  </si>
  <si>
    <t>проведение капитальных и текущих ремонтов в учреждениях образования района</t>
  </si>
  <si>
    <t>1.11</t>
  </si>
  <si>
    <t>1.12</t>
  </si>
  <si>
    <t>Ремонт спортивного зала в рамках модернизации спортивной инфраструктуры общеобразовательных организаций, расположенных в сельской местности в МКОУ СОШ д.Рыбная Ватага</t>
  </si>
  <si>
    <t>Ремонт спортивного зала муниципального казенного образовательного учреждения основной общеобразовательной школы д.Большой Порек Кильмезского района Кировской области</t>
  </si>
  <si>
    <t>1.13</t>
  </si>
  <si>
    <t>постановлением администрации</t>
  </si>
  <si>
    <t>Кильмезского района</t>
  </si>
  <si>
    <t>Приложение № 5  к муниципальной программе</t>
  </si>
  <si>
    <t>Прогнозная (справочная) оценка ресурсного обеспечения реализации муниципальной программы "Развитие образования Кильмезского района на 2014-2020 годы" за счет всех источников финансирования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</si>
  <si>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</si>
  <si>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</si>
  <si>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</si>
  <si>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</si>
  <si>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1.15</t>
  </si>
  <si>
    <t>Ремонт системы отопления в МКОУ ДО Кильмезской ДЮСШ Кильмезского района Кировской области</t>
  </si>
  <si>
    <t>1.16</t>
  </si>
  <si>
    <t>Приобретение котла  МКОУ ООШд.Вихарево Кильмезского района Кировской области</t>
  </si>
  <si>
    <t>УТВЕРЖДЕНО</t>
  </si>
  <si>
    <t>Приложение № 2</t>
  </si>
  <si>
    <t xml:space="preserve"> </t>
  </si>
  <si>
    <t>ВСЕГО:</t>
  </si>
  <si>
    <t>1.17</t>
  </si>
  <si>
    <t>1.18</t>
  </si>
  <si>
    <t>1.19</t>
  </si>
  <si>
    <t xml:space="preserve"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 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</si>
  <si>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</si>
  <si>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Реализация мероприятий федерального проекта "Успех каждого ребенка"</t>
  </si>
  <si>
    <t>от   27.03.2020 № 126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</si>
</sst>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65"/>
  <sheetViews>
    <sheetView tabSelected="1" view="pageBreakPreview" zoomScale="75" zoomScaleSheetLayoutView="75" zoomScalePageLayoutView="0" workbookViewId="0" topLeftCell="A163">
      <selection activeCell="J7" sqref="J7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20" customWidth="1"/>
    <col min="11" max="11" width="13.00390625" style="10" customWidth="1"/>
    <col min="12" max="13" width="10.28125" style="10" customWidth="1"/>
    <col min="14" max="14" width="11.8515625" style="0" customWidth="1"/>
  </cols>
  <sheetData>
    <row r="1" ht="12.75">
      <c r="J1" s="20" t="s">
        <v>69</v>
      </c>
    </row>
    <row r="3" ht="12.75">
      <c r="J3" s="20" t="s">
        <v>68</v>
      </c>
    </row>
    <row r="4" ht="12.75">
      <c r="J4" s="20" t="s">
        <v>56</v>
      </c>
    </row>
    <row r="5" ht="12.75">
      <c r="J5" s="20" t="s">
        <v>57</v>
      </c>
    </row>
    <row r="6" ht="12.75">
      <c r="J6" s="20" t="s">
        <v>78</v>
      </c>
    </row>
    <row r="8" ht="12.75">
      <c r="B8" t="s">
        <v>58</v>
      </c>
    </row>
    <row r="10" spans="3:10" ht="12.75">
      <c r="C10" s="52" t="s">
        <v>59</v>
      </c>
      <c r="D10" s="52"/>
      <c r="E10" s="52"/>
      <c r="F10" s="52"/>
      <c r="G10" s="52"/>
      <c r="H10" s="52"/>
      <c r="I10" s="52"/>
      <c r="J10" s="52"/>
    </row>
    <row r="11" spans="3:10" ht="12.75">
      <c r="C11" s="52"/>
      <c r="D11" s="52"/>
      <c r="E11" s="52"/>
      <c r="F11" s="52"/>
      <c r="G11" s="52"/>
      <c r="H11" s="52"/>
      <c r="I11" s="52"/>
      <c r="J11" s="52"/>
    </row>
    <row r="12" spans="3:10" ht="12.75">
      <c r="C12" s="52"/>
      <c r="D12" s="52"/>
      <c r="E12" s="52"/>
      <c r="F12" s="52"/>
      <c r="G12" s="52"/>
      <c r="H12" s="52"/>
      <c r="I12" s="52"/>
      <c r="J12" s="52"/>
    </row>
    <row r="13" spans="3:10" ht="12.75">
      <c r="C13" s="9"/>
      <c r="D13" s="9"/>
      <c r="E13" s="9"/>
      <c r="F13" s="9"/>
      <c r="G13" s="9"/>
      <c r="H13" s="11"/>
      <c r="I13" s="11"/>
      <c r="J13" s="21"/>
    </row>
    <row r="14" spans="3:10" ht="12.75">
      <c r="C14" s="9"/>
      <c r="D14" s="9"/>
      <c r="E14" s="9"/>
      <c r="F14" s="9"/>
      <c r="G14" s="9"/>
      <c r="H14" s="11"/>
      <c r="I14" s="11"/>
      <c r="J14" s="21"/>
    </row>
    <row r="16" spans="1:14" ht="12.75">
      <c r="A16" s="45" t="s">
        <v>0</v>
      </c>
      <c r="B16" s="45" t="s">
        <v>1</v>
      </c>
      <c r="C16" s="45" t="s">
        <v>2</v>
      </c>
      <c r="D16" s="45" t="s">
        <v>3</v>
      </c>
      <c r="E16" s="53" t="s">
        <v>4</v>
      </c>
      <c r="F16" s="54"/>
      <c r="G16" s="54"/>
      <c r="H16" s="54"/>
      <c r="I16" s="54"/>
      <c r="J16" s="54"/>
      <c r="K16" s="54"/>
      <c r="L16" s="54"/>
      <c r="M16" s="54"/>
      <c r="N16" s="55"/>
    </row>
    <row r="17" spans="1:14" ht="12.75">
      <c r="A17" s="26"/>
      <c r="B17" s="26"/>
      <c r="C17" s="26"/>
      <c r="D17" s="26"/>
      <c r="E17" s="56"/>
      <c r="F17" s="57"/>
      <c r="G17" s="57"/>
      <c r="H17" s="57"/>
      <c r="I17" s="57"/>
      <c r="J17" s="57"/>
      <c r="K17" s="57"/>
      <c r="L17" s="57"/>
      <c r="M17" s="57"/>
      <c r="N17" s="58"/>
    </row>
    <row r="18" spans="1:14" ht="12.75">
      <c r="A18" s="26"/>
      <c r="B18" s="26"/>
      <c r="C18" s="26"/>
      <c r="D18" s="26"/>
      <c r="E18" s="59"/>
      <c r="F18" s="60"/>
      <c r="G18" s="60"/>
      <c r="H18" s="60"/>
      <c r="I18" s="60"/>
      <c r="J18" s="60"/>
      <c r="K18" s="60"/>
      <c r="L18" s="60"/>
      <c r="M18" s="60"/>
      <c r="N18" s="61"/>
    </row>
    <row r="19" spans="1:14" ht="12.75">
      <c r="A19" s="26"/>
      <c r="B19" s="26"/>
      <c r="C19" s="26"/>
      <c r="D19" s="26"/>
      <c r="E19" s="45">
        <v>2014</v>
      </c>
      <c r="F19" s="45">
        <v>2015</v>
      </c>
      <c r="G19" s="45">
        <v>2016</v>
      </c>
      <c r="H19" s="46">
        <v>2017</v>
      </c>
      <c r="I19" s="46">
        <v>2018</v>
      </c>
      <c r="J19" s="49">
        <v>2019</v>
      </c>
      <c r="K19" s="46">
        <v>2020</v>
      </c>
      <c r="L19" s="46">
        <v>2021</v>
      </c>
      <c r="M19" s="16"/>
      <c r="N19" s="45" t="s">
        <v>5</v>
      </c>
    </row>
    <row r="20" spans="1:14" ht="12.75">
      <c r="A20" s="26"/>
      <c r="B20" s="26"/>
      <c r="C20" s="26"/>
      <c r="D20" s="26"/>
      <c r="E20" s="26"/>
      <c r="F20" s="26"/>
      <c r="G20" s="26"/>
      <c r="H20" s="47"/>
      <c r="I20" s="47"/>
      <c r="J20" s="50"/>
      <c r="K20" s="47"/>
      <c r="L20" s="47"/>
      <c r="M20" s="17">
        <v>2022</v>
      </c>
      <c r="N20" s="26"/>
    </row>
    <row r="21" spans="1:14" ht="12.75">
      <c r="A21" s="27"/>
      <c r="B21" s="27"/>
      <c r="C21" s="27"/>
      <c r="D21" s="27"/>
      <c r="E21" s="27"/>
      <c r="F21" s="27"/>
      <c r="G21" s="27"/>
      <c r="H21" s="48"/>
      <c r="I21" s="48"/>
      <c r="J21" s="51"/>
      <c r="K21" s="48"/>
      <c r="L21" s="48"/>
      <c r="M21" s="18"/>
      <c r="N21" s="27"/>
    </row>
    <row r="22" spans="1:14" ht="12.75" customHeight="1">
      <c r="A22" s="44">
        <v>1</v>
      </c>
      <c r="B22" s="44" t="s">
        <v>6</v>
      </c>
      <c r="C22" s="4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22">
        <f t="shared" si="0"/>
        <v>161085.39</v>
      </c>
      <c r="K22" s="14">
        <f t="shared" si="0"/>
        <v>173174.04200000002</v>
      </c>
      <c r="L22" s="12">
        <f t="shared" si="0"/>
        <v>147957.4</v>
      </c>
      <c r="M22" s="12">
        <f>M23+M24+M25+M26</f>
        <v>147307.19999999998</v>
      </c>
      <c r="N22" s="6">
        <f aca="true" t="shared" si="1" ref="N22:N31">SUM(E22:M22)</f>
        <v>1427253.542</v>
      </c>
    </row>
    <row r="23" spans="1:14" ht="25.5">
      <c r="A23" s="29"/>
      <c r="B23" s="29"/>
      <c r="C23" s="29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23">
        <f t="shared" si="2"/>
        <v>0</v>
      </c>
      <c r="K23" s="13">
        <f>K28+K59+K80+K85+K90+K96+K101+K106+K111+K117+K122+K127+K132+K162</f>
        <v>1134.7</v>
      </c>
      <c r="L23" s="13">
        <f t="shared" si="2"/>
        <v>0</v>
      </c>
      <c r="M23" s="13">
        <f>M28+M59+M80+M85+M90+M96+M101+M106+M111+M117+M122+M127+M132</f>
        <v>0</v>
      </c>
      <c r="N23" s="15">
        <f t="shared" si="1"/>
        <v>3429.1800000000003</v>
      </c>
    </row>
    <row r="24" spans="1:14" ht="25.5">
      <c r="A24" s="29"/>
      <c r="B24" s="29"/>
      <c r="C24" s="29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23">
        <f>J29+J60++J81+J86+J91+J97+J102+J107+J112+J118+J123+J128+J133+J153</f>
        <v>113927.27</v>
      </c>
      <c r="K24" s="13">
        <f>K29+K60++K81+K86+K91+K97+K102+K107+K112+K118+K123+K128+K133+K158+K138+K143</f>
        <v>121501.642</v>
      </c>
      <c r="L24" s="13">
        <f>L29+L60++L81+L86+L91+L97+L102+L107+L112+L118+L123+L128+L133</f>
        <v>106350.8</v>
      </c>
      <c r="M24" s="13">
        <f>M29+M60++M81+M86+M91+M97+M102+M107+M112+M118+M123+M128+M133</f>
        <v>106036.7</v>
      </c>
      <c r="N24" s="15">
        <f t="shared" si="1"/>
        <v>1014131.082</v>
      </c>
    </row>
    <row r="25" spans="1:14" ht="25.5">
      <c r="A25" s="29"/>
      <c r="B25" s="29"/>
      <c r="C25" s="29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23">
        <f>J30++J61+J82+J87+J92+J98+J103+J108+J113+J119+J124+J134+J129+J144+J154</f>
        <v>47158.12000000001</v>
      </c>
      <c r="K25" s="13">
        <f>K30++K61+K82+K87+K92+K98+K103+K108+K113+K119+K124+K134+K129+K164+K139+K159</f>
        <v>50537.700000000004</v>
      </c>
      <c r="L25" s="13">
        <f>L30++L61+L82+L87+L92+L98+L103+L108+L113+L119+L124+L134+L129</f>
        <v>41606.6</v>
      </c>
      <c r="M25" s="13">
        <f>M30++M61+M82+M87+M92+M98+M103+M108+M113+M119+M124+M134+M129</f>
        <v>41270.49999999999</v>
      </c>
      <c r="N25" s="15">
        <f t="shared" si="1"/>
        <v>408610.27999999997</v>
      </c>
    </row>
    <row r="26" spans="1:14" ht="38.25">
      <c r="A26" s="30"/>
      <c r="B26" s="30"/>
      <c r="C26" s="30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23">
        <f t="shared" si="3"/>
        <v>0</v>
      </c>
      <c r="K26" s="13">
        <f t="shared" si="3"/>
        <v>0</v>
      </c>
      <c r="L26" s="13">
        <f t="shared" si="3"/>
        <v>0</v>
      </c>
      <c r="M26" s="13">
        <f>M31++M62+M83+M88+M93+M99+M104+M109+M114+M120+M125+M130+M135</f>
        <v>0</v>
      </c>
      <c r="N26" s="15">
        <f t="shared" si="1"/>
        <v>1083</v>
      </c>
    </row>
    <row r="27" spans="1:14" ht="12.75" customHeight="1">
      <c r="A27" s="35" t="s">
        <v>13</v>
      </c>
      <c r="B27" s="28" t="s">
        <v>14</v>
      </c>
      <c r="C27" s="28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22">
        <f t="shared" si="4"/>
        <v>136416.56</v>
      </c>
      <c r="K27" s="12">
        <f t="shared" si="4"/>
        <v>143077.1</v>
      </c>
      <c r="L27" s="12">
        <f t="shared" si="4"/>
        <v>128493.1</v>
      </c>
      <c r="M27" s="12">
        <f>M28+M29+M30+M31</f>
        <v>128284.59999999999</v>
      </c>
      <c r="N27" s="6">
        <f t="shared" si="1"/>
        <v>1231972.33</v>
      </c>
    </row>
    <row r="28" spans="1:14" ht="25.5">
      <c r="A28" s="36"/>
      <c r="B28" s="33"/>
      <c r="C28" s="33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23">
        <f t="shared" si="5"/>
        <v>0</v>
      </c>
      <c r="K28" s="13">
        <f t="shared" si="5"/>
        <v>0</v>
      </c>
      <c r="L28" s="13">
        <f t="shared" si="5"/>
        <v>0</v>
      </c>
      <c r="M28" s="13">
        <f>M33+M38+M43+M48+M54</f>
        <v>0</v>
      </c>
      <c r="N28" s="15">
        <f t="shared" si="1"/>
        <v>994.68</v>
      </c>
    </row>
    <row r="29" spans="1:14" ht="25.5">
      <c r="A29" s="36"/>
      <c r="B29" s="33"/>
      <c r="C29" s="33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23">
        <f t="shared" si="5"/>
        <v>92642.4</v>
      </c>
      <c r="K29" s="13">
        <f t="shared" si="5"/>
        <v>95461.6</v>
      </c>
      <c r="L29" s="13">
        <f t="shared" si="5"/>
        <v>89404.2</v>
      </c>
      <c r="M29" s="13">
        <f>M34+M39+M44+M49+M55</f>
        <v>89534.2</v>
      </c>
      <c r="N29" s="15">
        <f t="shared" si="1"/>
        <v>841998.8999999999</v>
      </c>
    </row>
    <row r="30" spans="1:14" ht="25.5">
      <c r="A30" s="36"/>
      <c r="B30" s="33"/>
      <c r="C30" s="33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23">
        <f t="shared" si="5"/>
        <v>43774.16</v>
      </c>
      <c r="K30" s="13">
        <f t="shared" si="5"/>
        <v>47615.5</v>
      </c>
      <c r="L30" s="13">
        <f t="shared" si="5"/>
        <v>39088.9</v>
      </c>
      <c r="M30" s="13">
        <f>M35+M40+M45+M50+M56</f>
        <v>38750.399999999994</v>
      </c>
      <c r="N30" s="15">
        <f t="shared" si="1"/>
        <v>387895.75</v>
      </c>
    </row>
    <row r="31" spans="1:14" ht="38.25">
      <c r="A31" s="37"/>
      <c r="B31" s="34"/>
      <c r="C31" s="34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23">
        <f t="shared" si="5"/>
        <v>0</v>
      </c>
      <c r="K31" s="13">
        <f t="shared" si="5"/>
        <v>0</v>
      </c>
      <c r="L31" s="13">
        <f t="shared" si="5"/>
        <v>0</v>
      </c>
      <c r="M31" s="13">
        <f>M36+M41+M46+M51+M57</f>
        <v>0</v>
      </c>
      <c r="N31" s="15">
        <f t="shared" si="1"/>
        <v>1083</v>
      </c>
    </row>
    <row r="32" spans="1:14" ht="12.75" customHeight="1">
      <c r="A32" s="41" t="s">
        <v>16</v>
      </c>
      <c r="B32" s="44" t="s">
        <v>17</v>
      </c>
      <c r="C32" s="4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22">
        <f t="shared" si="6"/>
        <v>36250.8</v>
      </c>
      <c r="K32" s="12">
        <f t="shared" si="6"/>
        <v>40475.3</v>
      </c>
      <c r="L32" s="12">
        <f t="shared" si="6"/>
        <v>32231.1</v>
      </c>
      <c r="M32" s="12">
        <f t="shared" si="6"/>
        <v>31965</v>
      </c>
      <c r="N32" s="6">
        <f>SUM(E32:M32)</f>
        <v>287791.14</v>
      </c>
    </row>
    <row r="33" spans="1:14" ht="25.5">
      <c r="A33" s="42"/>
      <c r="B33" s="29"/>
      <c r="C33" s="29"/>
      <c r="D33" s="2" t="s">
        <v>9</v>
      </c>
      <c r="E33" s="1">
        <v>994.68</v>
      </c>
      <c r="F33" s="1"/>
      <c r="G33" s="1"/>
      <c r="H33" s="13"/>
      <c r="I33" s="13"/>
      <c r="J33" s="23"/>
      <c r="K33" s="13"/>
      <c r="L33" s="13"/>
      <c r="M33" s="13"/>
      <c r="N33" s="15">
        <f aca="true" t="shared" si="7" ref="N33:N41">SUM(E33:L33)</f>
        <v>994.68</v>
      </c>
    </row>
    <row r="34" spans="1:14" ht="25.5">
      <c r="A34" s="42"/>
      <c r="B34" s="29"/>
      <c r="C34" s="29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23">
        <v>19973.2</v>
      </c>
      <c r="K34" s="24">
        <v>23269.7</v>
      </c>
      <c r="L34" s="13">
        <v>19895.2</v>
      </c>
      <c r="M34" s="13">
        <v>19895.2</v>
      </c>
      <c r="N34" s="15">
        <f>SUM(E34:M34)</f>
        <v>151785.1</v>
      </c>
    </row>
    <row r="35" spans="1:14" ht="25.5">
      <c r="A35" s="42"/>
      <c r="B35" s="29"/>
      <c r="C35" s="29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23">
        <v>16277.6</v>
      </c>
      <c r="K35" s="13">
        <v>17205.6</v>
      </c>
      <c r="L35" s="13">
        <v>12335.9</v>
      </c>
      <c r="M35" s="13">
        <v>12069.8</v>
      </c>
      <c r="N35" s="15">
        <f>SUM(E35:M35)</f>
        <v>135011.36</v>
      </c>
    </row>
    <row r="36" spans="1:14" ht="38.25">
      <c r="A36" s="43"/>
      <c r="B36" s="30"/>
      <c r="C36" s="30"/>
      <c r="D36" s="3" t="s">
        <v>12</v>
      </c>
      <c r="E36" s="1"/>
      <c r="F36" s="1"/>
      <c r="G36" s="1"/>
      <c r="H36" s="13"/>
      <c r="I36" s="13"/>
      <c r="J36" s="23"/>
      <c r="K36" s="13"/>
      <c r="L36" s="13"/>
      <c r="M36" s="13"/>
      <c r="N36" s="15">
        <f t="shared" si="7"/>
        <v>0</v>
      </c>
    </row>
    <row r="37" spans="1:14" ht="12.75" customHeight="1">
      <c r="A37" s="41" t="s">
        <v>19</v>
      </c>
      <c r="B37" s="44" t="s">
        <v>17</v>
      </c>
      <c r="C37" s="44" t="s">
        <v>20</v>
      </c>
      <c r="D37" s="6" t="s">
        <v>8</v>
      </c>
      <c r="E37" s="6">
        <f aca="true" t="shared" si="8" ref="E37:M37">E38+E39+E40+E41</f>
        <v>104336.13</v>
      </c>
      <c r="F37" s="6">
        <f t="shared" si="8"/>
        <v>102342.4</v>
      </c>
      <c r="G37" s="6">
        <f t="shared" si="8"/>
        <v>107319.20000000001</v>
      </c>
      <c r="H37" s="12">
        <f t="shared" si="8"/>
        <v>108504.7</v>
      </c>
      <c r="I37" s="12">
        <f t="shared" si="8"/>
        <v>85625.4</v>
      </c>
      <c r="J37" s="22">
        <f t="shared" si="8"/>
        <v>88729.86</v>
      </c>
      <c r="K37" s="12">
        <f t="shared" si="8"/>
        <v>89328.5</v>
      </c>
      <c r="L37" s="12">
        <f t="shared" si="8"/>
        <v>83185.5</v>
      </c>
      <c r="M37" s="12">
        <f t="shared" si="8"/>
        <v>83211.5</v>
      </c>
      <c r="N37" s="6">
        <f>SUM(E37:M37)</f>
        <v>852583.19</v>
      </c>
    </row>
    <row r="38" spans="1:14" ht="25.5">
      <c r="A38" s="42"/>
      <c r="B38" s="29"/>
      <c r="C38" s="29"/>
      <c r="D38" s="2" t="s">
        <v>9</v>
      </c>
      <c r="E38" s="1"/>
      <c r="F38" s="1"/>
      <c r="G38" s="1"/>
      <c r="H38" s="13"/>
      <c r="I38" s="13"/>
      <c r="J38" s="23"/>
      <c r="K38" s="13"/>
      <c r="L38" s="13"/>
      <c r="M38" s="13"/>
      <c r="N38" s="15">
        <f t="shared" si="7"/>
        <v>0</v>
      </c>
    </row>
    <row r="39" spans="1:14" ht="25.5">
      <c r="A39" s="42"/>
      <c r="B39" s="29"/>
      <c r="C39" s="29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23">
        <v>68281.7</v>
      </c>
      <c r="K39" s="24">
        <v>67835.5</v>
      </c>
      <c r="L39" s="24">
        <v>65277</v>
      </c>
      <c r="M39" s="24">
        <v>65402</v>
      </c>
      <c r="N39" s="15">
        <f>SUM(E39:M39)</f>
        <v>664062.6</v>
      </c>
    </row>
    <row r="40" spans="1:14" ht="25.5">
      <c r="A40" s="42"/>
      <c r="B40" s="29"/>
      <c r="C40" s="29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23">
        <v>20448.16</v>
      </c>
      <c r="K40" s="13">
        <v>21493</v>
      </c>
      <c r="L40" s="13">
        <v>17908.5</v>
      </c>
      <c r="M40" s="13">
        <v>17809.5</v>
      </c>
      <c r="N40" s="15">
        <f>SUM(E40:M40)</f>
        <v>188520.59</v>
      </c>
    </row>
    <row r="41" spans="1:14" ht="38.25">
      <c r="A41" s="43"/>
      <c r="B41" s="30"/>
      <c r="C41" s="30"/>
      <c r="D41" s="3" t="s">
        <v>12</v>
      </c>
      <c r="E41" s="1"/>
      <c r="F41" s="1"/>
      <c r="G41" s="1"/>
      <c r="H41" s="13"/>
      <c r="I41" s="13"/>
      <c r="J41" s="23"/>
      <c r="K41" s="13"/>
      <c r="L41" s="13"/>
      <c r="M41" s="13"/>
      <c r="N41" s="15">
        <f t="shared" si="7"/>
        <v>0</v>
      </c>
    </row>
    <row r="42" spans="1:14" ht="12.75" customHeight="1">
      <c r="A42" s="41" t="s">
        <v>21</v>
      </c>
      <c r="B42" s="44" t="s">
        <v>17</v>
      </c>
      <c r="C42" s="44" t="s">
        <v>22</v>
      </c>
      <c r="D42" s="6" t="s">
        <v>8</v>
      </c>
      <c r="E42" s="6">
        <f aca="true" t="shared" si="9" ref="E42:M42">E43+E44+E45+E46</f>
        <v>2545.6</v>
      </c>
      <c r="F42" s="6">
        <f t="shared" si="9"/>
        <v>2635.2</v>
      </c>
      <c r="G42" s="6">
        <f t="shared" si="9"/>
        <v>3209.8999999999996</v>
      </c>
      <c r="H42" s="12">
        <f t="shared" si="9"/>
        <v>3480</v>
      </c>
      <c r="I42" s="12">
        <f t="shared" si="9"/>
        <v>3956.8</v>
      </c>
      <c r="J42" s="22">
        <f t="shared" si="9"/>
        <v>4200.1</v>
      </c>
      <c r="K42" s="12">
        <f t="shared" si="9"/>
        <v>4561.5</v>
      </c>
      <c r="L42" s="12">
        <f t="shared" si="9"/>
        <v>4377.7</v>
      </c>
      <c r="M42" s="12">
        <f t="shared" si="9"/>
        <v>4398.3</v>
      </c>
      <c r="N42" s="6">
        <f>SUM(E42:M42)</f>
        <v>33365.1</v>
      </c>
    </row>
    <row r="43" spans="1:14" ht="25.5">
      <c r="A43" s="42"/>
      <c r="B43" s="29"/>
      <c r="C43" s="29"/>
      <c r="D43" s="2" t="s">
        <v>9</v>
      </c>
      <c r="E43" s="1"/>
      <c r="F43" s="1"/>
      <c r="G43" s="1"/>
      <c r="H43" s="13"/>
      <c r="I43" s="13"/>
      <c r="J43" s="23"/>
      <c r="K43" s="13"/>
      <c r="L43" s="13"/>
      <c r="M43" s="13"/>
      <c r="N43" s="15">
        <f aca="true" t="shared" si="10" ref="N43:N106">SUM(E43:M43)</f>
        <v>0</v>
      </c>
    </row>
    <row r="44" spans="1:14" ht="25.5">
      <c r="A44" s="42"/>
      <c r="B44" s="29"/>
      <c r="C44" s="29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23">
        <v>2026.6</v>
      </c>
      <c r="K44" s="13">
        <v>2388.7</v>
      </c>
      <c r="L44" s="13">
        <v>2284</v>
      </c>
      <c r="M44" s="13">
        <v>2286</v>
      </c>
      <c r="N44" s="15">
        <f t="shared" si="10"/>
        <v>13065.8</v>
      </c>
    </row>
    <row r="45" spans="1:14" ht="25.5">
      <c r="A45" s="42"/>
      <c r="B45" s="29"/>
      <c r="C45" s="29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23">
        <v>2173.5</v>
      </c>
      <c r="K45" s="24">
        <v>2172.8</v>
      </c>
      <c r="L45" s="13">
        <v>2093.7</v>
      </c>
      <c r="M45" s="13">
        <v>2112.3</v>
      </c>
      <c r="N45" s="15">
        <f t="shared" si="10"/>
        <v>20299.3</v>
      </c>
    </row>
    <row r="46" spans="1:14" ht="38.25">
      <c r="A46" s="43"/>
      <c r="B46" s="30"/>
      <c r="C46" s="30"/>
      <c r="D46" s="3" t="s">
        <v>12</v>
      </c>
      <c r="E46" s="1"/>
      <c r="F46" s="1"/>
      <c r="G46" s="1"/>
      <c r="H46" s="13"/>
      <c r="I46" s="13"/>
      <c r="J46" s="23"/>
      <c r="K46" s="13"/>
      <c r="L46" s="13"/>
      <c r="M46" s="13"/>
      <c r="N46" s="15">
        <f t="shared" si="10"/>
        <v>0</v>
      </c>
    </row>
    <row r="47" spans="1:14" ht="12.75" customHeight="1">
      <c r="A47" s="41" t="s">
        <v>23</v>
      </c>
      <c r="B47" s="44" t="s">
        <v>17</v>
      </c>
      <c r="C47" s="44" t="s">
        <v>24</v>
      </c>
      <c r="D47" s="6" t="s">
        <v>8</v>
      </c>
      <c r="E47" s="6">
        <f aca="true" t="shared" si="11" ref="E47:M47">E48+E49+E50+E51</f>
        <v>2460.7</v>
      </c>
      <c r="F47" s="6">
        <f t="shared" si="11"/>
        <v>2324.8</v>
      </c>
      <c r="G47" s="6">
        <f t="shared" si="11"/>
        <v>2768.3999999999996</v>
      </c>
      <c r="H47" s="12">
        <f t="shared" si="11"/>
        <v>2950.1</v>
      </c>
      <c r="I47" s="12">
        <f t="shared" si="11"/>
        <v>3370.2</v>
      </c>
      <c r="J47" s="22">
        <f t="shared" si="11"/>
        <v>3741.3</v>
      </c>
      <c r="K47" s="12">
        <f t="shared" si="11"/>
        <v>4724.799999999999</v>
      </c>
      <c r="L47" s="12">
        <f t="shared" si="11"/>
        <v>4707.700000000001</v>
      </c>
      <c r="M47" s="12">
        <f t="shared" si="11"/>
        <v>4715.6</v>
      </c>
      <c r="N47" s="6">
        <f t="shared" si="10"/>
        <v>31763.6</v>
      </c>
    </row>
    <row r="48" spans="1:14" ht="25.5">
      <c r="A48" s="42"/>
      <c r="B48" s="29"/>
      <c r="C48" s="29"/>
      <c r="D48" s="2" t="s">
        <v>9</v>
      </c>
      <c r="E48" s="1"/>
      <c r="F48" s="1"/>
      <c r="G48" s="1"/>
      <c r="H48" s="13"/>
      <c r="I48" s="13"/>
      <c r="J48" s="23"/>
      <c r="K48" s="13"/>
      <c r="L48" s="13"/>
      <c r="M48" s="13"/>
      <c r="N48" s="15">
        <f t="shared" si="10"/>
        <v>0</v>
      </c>
    </row>
    <row r="49" spans="1:14" ht="25.5">
      <c r="A49" s="42"/>
      <c r="B49" s="29"/>
      <c r="C49" s="29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23">
        <v>1572.9</v>
      </c>
      <c r="K49" s="13">
        <v>1444.1</v>
      </c>
      <c r="L49" s="13">
        <v>1424.4</v>
      </c>
      <c r="M49" s="13">
        <v>1427.4</v>
      </c>
      <c r="N49" s="15">
        <f t="shared" si="10"/>
        <v>9493.1</v>
      </c>
    </row>
    <row r="50" spans="1:14" ht="25.5">
      <c r="A50" s="42"/>
      <c r="B50" s="29"/>
      <c r="C50" s="29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23">
        <v>2168.4</v>
      </c>
      <c r="K50" s="13">
        <v>3280.7</v>
      </c>
      <c r="L50" s="13">
        <v>3283.3</v>
      </c>
      <c r="M50" s="13">
        <v>3288.2</v>
      </c>
      <c r="N50" s="15">
        <f t="shared" si="10"/>
        <v>22270.5</v>
      </c>
    </row>
    <row r="51" spans="1:14" ht="38.25">
      <c r="A51" s="43"/>
      <c r="B51" s="30"/>
      <c r="C51" s="30"/>
      <c r="D51" s="3" t="s">
        <v>12</v>
      </c>
      <c r="E51" s="1"/>
      <c r="F51" s="1"/>
      <c r="G51" s="1"/>
      <c r="H51" s="13"/>
      <c r="I51" s="13"/>
      <c r="J51" s="23"/>
      <c r="K51" s="13"/>
      <c r="L51" s="13"/>
      <c r="M51" s="13"/>
      <c r="N51" s="15">
        <f t="shared" si="10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23"/>
      <c r="K52" s="13"/>
      <c r="L52" s="13"/>
      <c r="M52" s="13"/>
      <c r="N52" s="6"/>
    </row>
    <row r="53" spans="1:14" ht="12.75" customHeight="1">
      <c r="A53" s="41" t="s">
        <v>25</v>
      </c>
      <c r="B53" s="44" t="s">
        <v>17</v>
      </c>
      <c r="C53" s="44" t="s">
        <v>62</v>
      </c>
      <c r="D53" s="6" t="s">
        <v>8</v>
      </c>
      <c r="E53" s="6">
        <f aca="true" t="shared" si="12" ref="E53:M53">E54+E55+E56+E57</f>
        <v>3008.2</v>
      </c>
      <c r="F53" s="6">
        <f t="shared" si="12"/>
        <v>1741.2</v>
      </c>
      <c r="G53" s="6">
        <f t="shared" si="12"/>
        <v>1925.1999999999998</v>
      </c>
      <c r="H53" s="12">
        <f t="shared" si="12"/>
        <v>1893.5</v>
      </c>
      <c r="I53" s="12">
        <f t="shared" si="12"/>
        <v>2434.4</v>
      </c>
      <c r="J53" s="22">
        <f t="shared" si="12"/>
        <v>3494.5</v>
      </c>
      <c r="K53" s="12">
        <f t="shared" si="12"/>
        <v>3987</v>
      </c>
      <c r="L53" s="12">
        <f t="shared" si="12"/>
        <v>3991.1</v>
      </c>
      <c r="M53" s="12">
        <f t="shared" si="12"/>
        <v>3994.2</v>
      </c>
      <c r="N53" s="6">
        <f t="shared" si="10"/>
        <v>26469.3</v>
      </c>
    </row>
    <row r="54" spans="1:14" ht="25.5">
      <c r="A54" s="42"/>
      <c r="B54" s="29"/>
      <c r="C54" s="29"/>
      <c r="D54" s="2" t="s">
        <v>9</v>
      </c>
      <c r="E54" s="1"/>
      <c r="F54" s="1"/>
      <c r="G54" s="1"/>
      <c r="H54" s="13"/>
      <c r="I54" s="13"/>
      <c r="J54" s="23"/>
      <c r="K54" s="13"/>
      <c r="L54" s="13"/>
      <c r="M54" s="13"/>
      <c r="N54" s="15">
        <f t="shared" si="10"/>
        <v>0</v>
      </c>
    </row>
    <row r="55" spans="1:14" ht="25.5">
      <c r="A55" s="42"/>
      <c r="B55" s="29"/>
      <c r="C55" s="29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23">
        <v>788</v>
      </c>
      <c r="K55" s="13">
        <v>523.6</v>
      </c>
      <c r="L55" s="13">
        <v>523.6</v>
      </c>
      <c r="M55" s="13">
        <v>523.6</v>
      </c>
      <c r="N55" s="15">
        <f t="shared" si="10"/>
        <v>3592.2999999999997</v>
      </c>
    </row>
    <row r="56" spans="1:14" ht="25.5">
      <c r="A56" s="42"/>
      <c r="B56" s="29"/>
      <c r="C56" s="29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23">
        <v>2706.5</v>
      </c>
      <c r="K56" s="13">
        <v>3463.4</v>
      </c>
      <c r="L56" s="13">
        <v>3467.5</v>
      </c>
      <c r="M56" s="13">
        <v>3470.6</v>
      </c>
      <c r="N56" s="15">
        <f t="shared" si="10"/>
        <v>21794</v>
      </c>
    </row>
    <row r="57" spans="1:14" ht="38.25">
      <c r="A57" s="43"/>
      <c r="B57" s="30"/>
      <c r="C57" s="30"/>
      <c r="D57" s="3" t="s">
        <v>12</v>
      </c>
      <c r="E57" s="1">
        <v>1083</v>
      </c>
      <c r="F57" s="1"/>
      <c r="G57" s="1"/>
      <c r="H57" s="13"/>
      <c r="I57" s="13"/>
      <c r="J57" s="23"/>
      <c r="K57" s="13"/>
      <c r="L57" s="13"/>
      <c r="M57" s="13"/>
      <c r="N57" s="15">
        <f t="shared" si="10"/>
        <v>1083</v>
      </c>
    </row>
    <row r="58" spans="1:14" ht="12.75" customHeight="1">
      <c r="A58" s="35" t="s">
        <v>26</v>
      </c>
      <c r="B58" s="28" t="s">
        <v>14</v>
      </c>
      <c r="C58" s="28" t="s">
        <v>27</v>
      </c>
      <c r="D58" s="6" t="s">
        <v>8</v>
      </c>
      <c r="E58" s="6">
        <f aca="true" t="shared" si="13" ref="E58:M58">E59+E60+E61+E62</f>
        <v>7604.8</v>
      </c>
      <c r="F58" s="6">
        <f t="shared" si="13"/>
        <v>11411.099999999999</v>
      </c>
      <c r="G58" s="6">
        <f t="shared" si="13"/>
        <v>11351.2</v>
      </c>
      <c r="H58" s="12">
        <f t="shared" si="13"/>
        <v>9080.1</v>
      </c>
      <c r="I58" s="12">
        <f t="shared" si="13"/>
        <v>11074.3</v>
      </c>
      <c r="J58" s="22">
        <f t="shared" si="13"/>
        <v>8666.3</v>
      </c>
      <c r="K58" s="12">
        <f t="shared" si="13"/>
        <v>10272.3</v>
      </c>
      <c r="L58" s="12">
        <f t="shared" si="13"/>
        <v>9563.3</v>
      </c>
      <c r="M58" s="12">
        <f t="shared" si="13"/>
        <v>8854.2</v>
      </c>
      <c r="N58" s="6">
        <f t="shared" si="10"/>
        <v>87877.6</v>
      </c>
    </row>
    <row r="59" spans="1:14" ht="25.5">
      <c r="A59" s="36"/>
      <c r="B59" s="33"/>
      <c r="C59" s="33"/>
      <c r="D59" s="2" t="s">
        <v>9</v>
      </c>
      <c r="E59" s="1">
        <f aca="true" t="shared" si="14" ref="E59:L59">E64+E69+E75+E80+E85</f>
        <v>0</v>
      </c>
      <c r="F59" s="1">
        <f t="shared" si="14"/>
        <v>0</v>
      </c>
      <c r="G59" s="1">
        <f t="shared" si="14"/>
        <v>0</v>
      </c>
      <c r="H59" s="13">
        <f t="shared" si="14"/>
        <v>0</v>
      </c>
      <c r="I59" s="13">
        <f t="shared" si="14"/>
        <v>0</v>
      </c>
      <c r="J59" s="23">
        <f t="shared" si="14"/>
        <v>0</v>
      </c>
      <c r="K59" s="13">
        <f t="shared" si="14"/>
        <v>0</v>
      </c>
      <c r="L59" s="13">
        <f t="shared" si="14"/>
        <v>0</v>
      </c>
      <c r="M59" s="13">
        <f>M64+M69+M75+M80+M85</f>
        <v>0</v>
      </c>
      <c r="N59" s="15">
        <f t="shared" si="10"/>
        <v>0</v>
      </c>
    </row>
    <row r="60" spans="1:14" ht="25.5">
      <c r="A60" s="36"/>
      <c r="B60" s="33"/>
      <c r="C60" s="33"/>
      <c r="D60" s="2" t="s">
        <v>10</v>
      </c>
      <c r="E60" s="1">
        <f aca="true" t="shared" si="15" ref="E60:G61">E65+E70+E76</f>
        <v>7604.8</v>
      </c>
      <c r="F60" s="1">
        <f t="shared" si="15"/>
        <v>11411.099999999999</v>
      </c>
      <c r="G60" s="1">
        <f t="shared" si="15"/>
        <v>11351.2</v>
      </c>
      <c r="H60" s="13">
        <v>9080.1</v>
      </c>
      <c r="I60" s="13">
        <f aca="true" t="shared" si="16" ref="I60:L61">I65+I70+I76</f>
        <v>11074.3</v>
      </c>
      <c r="J60" s="23">
        <f t="shared" si="16"/>
        <v>8666.3</v>
      </c>
      <c r="K60" s="13">
        <f t="shared" si="16"/>
        <v>10272.3</v>
      </c>
      <c r="L60" s="13">
        <f t="shared" si="16"/>
        <v>9563.3</v>
      </c>
      <c r="M60" s="13">
        <f>M65+M70+M76</f>
        <v>8854.2</v>
      </c>
      <c r="N60" s="15">
        <f t="shared" si="10"/>
        <v>87877.6</v>
      </c>
    </row>
    <row r="61" spans="1:14" ht="25.5">
      <c r="A61" s="36"/>
      <c r="B61" s="33"/>
      <c r="C61" s="33"/>
      <c r="D61" s="2" t="s">
        <v>11</v>
      </c>
      <c r="E61" s="1">
        <f t="shared" si="15"/>
        <v>0</v>
      </c>
      <c r="F61" s="1">
        <f t="shared" si="15"/>
        <v>0</v>
      </c>
      <c r="G61" s="1">
        <f t="shared" si="15"/>
        <v>0</v>
      </c>
      <c r="H61" s="13">
        <f>H66+H71+H77</f>
        <v>0</v>
      </c>
      <c r="I61" s="13">
        <f t="shared" si="16"/>
        <v>0</v>
      </c>
      <c r="J61" s="23">
        <f t="shared" si="16"/>
        <v>0</v>
      </c>
      <c r="K61" s="13">
        <f t="shared" si="16"/>
        <v>0</v>
      </c>
      <c r="L61" s="13">
        <f t="shared" si="16"/>
        <v>0</v>
      </c>
      <c r="M61" s="13">
        <f>M66+M71+M77</f>
        <v>0</v>
      </c>
      <c r="N61" s="15">
        <f t="shared" si="10"/>
        <v>0</v>
      </c>
    </row>
    <row r="62" spans="1:14" ht="38.25">
      <c r="A62" s="37"/>
      <c r="B62" s="34"/>
      <c r="C62" s="34"/>
      <c r="D62" s="3" t="s">
        <v>12</v>
      </c>
      <c r="E62" s="1">
        <f aca="true" t="shared" si="17" ref="E62:L62">E67+E72+E78+E83+E88</f>
        <v>0</v>
      </c>
      <c r="F62" s="1">
        <f t="shared" si="17"/>
        <v>0</v>
      </c>
      <c r="G62" s="1">
        <f t="shared" si="17"/>
        <v>0</v>
      </c>
      <c r="H62" s="13">
        <f t="shared" si="17"/>
        <v>0</v>
      </c>
      <c r="I62" s="13">
        <f t="shared" si="17"/>
        <v>0</v>
      </c>
      <c r="J62" s="23">
        <f t="shared" si="17"/>
        <v>0</v>
      </c>
      <c r="K62" s="13">
        <f t="shared" si="17"/>
        <v>0</v>
      </c>
      <c r="L62" s="13">
        <f t="shared" si="17"/>
        <v>0</v>
      </c>
      <c r="M62" s="13">
        <f>M67+M72+M78+M83+M88</f>
        <v>0</v>
      </c>
      <c r="N62" s="15">
        <f t="shared" si="10"/>
        <v>0</v>
      </c>
    </row>
    <row r="63" spans="1:14" ht="12.75" customHeight="1">
      <c r="A63" s="41" t="s">
        <v>28</v>
      </c>
      <c r="B63" s="44" t="s">
        <v>17</v>
      </c>
      <c r="C63" s="44" t="s">
        <v>29</v>
      </c>
      <c r="D63" s="6" t="s">
        <v>8</v>
      </c>
      <c r="E63" s="6">
        <f aca="true" t="shared" si="18" ref="E63:M63">E64+E65+E66+E67</f>
        <v>3067</v>
      </c>
      <c r="F63" s="6">
        <f t="shared" si="18"/>
        <v>3551.3</v>
      </c>
      <c r="G63" s="6">
        <f t="shared" si="18"/>
        <v>3250</v>
      </c>
      <c r="H63" s="12">
        <f t="shared" si="18"/>
        <v>3776.8</v>
      </c>
      <c r="I63" s="12">
        <f t="shared" si="18"/>
        <v>3445</v>
      </c>
      <c r="J63" s="22">
        <f t="shared" si="18"/>
        <v>3130</v>
      </c>
      <c r="K63" s="12">
        <f t="shared" si="18"/>
        <v>3409</v>
      </c>
      <c r="L63" s="12">
        <f t="shared" si="18"/>
        <v>3409</v>
      </c>
      <c r="M63" s="12">
        <f t="shared" si="18"/>
        <v>3409</v>
      </c>
      <c r="N63" s="6">
        <f t="shared" si="10"/>
        <v>30447.1</v>
      </c>
    </row>
    <row r="64" spans="1:14" ht="25.5">
      <c r="A64" s="42"/>
      <c r="B64" s="29"/>
      <c r="C64" s="29"/>
      <c r="D64" s="2" t="s">
        <v>9</v>
      </c>
      <c r="E64" s="1"/>
      <c r="F64" s="1"/>
      <c r="G64" s="1"/>
      <c r="H64" s="13"/>
      <c r="I64" s="13"/>
      <c r="J64" s="23"/>
      <c r="K64" s="13"/>
      <c r="L64" s="13"/>
      <c r="M64" s="13"/>
      <c r="N64" s="15">
        <f t="shared" si="10"/>
        <v>0</v>
      </c>
    </row>
    <row r="65" spans="1:14" ht="25.5">
      <c r="A65" s="42"/>
      <c r="B65" s="29"/>
      <c r="C65" s="29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3445</v>
      </c>
      <c r="J65" s="23">
        <v>3130</v>
      </c>
      <c r="K65" s="13">
        <v>3409</v>
      </c>
      <c r="L65" s="13">
        <v>3409</v>
      </c>
      <c r="M65" s="13">
        <v>3409</v>
      </c>
      <c r="N65" s="15">
        <f t="shared" si="10"/>
        <v>30447.1</v>
      </c>
    </row>
    <row r="66" spans="1:14" ht="25.5">
      <c r="A66" s="42"/>
      <c r="B66" s="29"/>
      <c r="C66" s="29"/>
      <c r="D66" s="2" t="s">
        <v>11</v>
      </c>
      <c r="E66" s="1"/>
      <c r="F66" s="1"/>
      <c r="G66" s="1"/>
      <c r="H66" s="13"/>
      <c r="I66" s="13"/>
      <c r="J66" s="23"/>
      <c r="K66" s="13"/>
      <c r="L66" s="13"/>
      <c r="M66" s="13"/>
      <c r="N66" s="15">
        <f t="shared" si="10"/>
        <v>0</v>
      </c>
    </row>
    <row r="67" spans="1:14" ht="38.25">
      <c r="A67" s="43"/>
      <c r="B67" s="30"/>
      <c r="C67" s="30"/>
      <c r="D67" s="3" t="s">
        <v>12</v>
      </c>
      <c r="E67" s="1"/>
      <c r="F67" s="1"/>
      <c r="G67" s="1"/>
      <c r="H67" s="13"/>
      <c r="I67" s="13"/>
      <c r="J67" s="23"/>
      <c r="K67" s="13"/>
      <c r="L67" s="13"/>
      <c r="M67" s="13"/>
      <c r="N67" s="15">
        <f t="shared" si="10"/>
        <v>0</v>
      </c>
    </row>
    <row r="68" spans="1:14" ht="12.75" customHeight="1">
      <c r="A68" s="41" t="s">
        <v>30</v>
      </c>
      <c r="B68" s="44" t="s">
        <v>17</v>
      </c>
      <c r="C68" s="44" t="s">
        <v>31</v>
      </c>
      <c r="D68" s="6" t="s">
        <v>8</v>
      </c>
      <c r="E68" s="6">
        <f aca="true" t="shared" si="19" ref="E68:M68">E69+E70+E71+E72</f>
        <v>1163</v>
      </c>
      <c r="F68" s="6">
        <f t="shared" si="19"/>
        <v>1379.6</v>
      </c>
      <c r="G68" s="6">
        <f t="shared" si="19"/>
        <v>1556</v>
      </c>
      <c r="H68" s="12">
        <f t="shared" si="19"/>
        <v>1840</v>
      </c>
      <c r="I68" s="12">
        <f t="shared" si="19"/>
        <v>1957</v>
      </c>
      <c r="J68" s="22">
        <f t="shared" si="19"/>
        <v>1991</v>
      </c>
      <c r="K68" s="12">
        <f t="shared" si="19"/>
        <v>1900</v>
      </c>
      <c r="L68" s="12">
        <f t="shared" si="19"/>
        <v>1900</v>
      </c>
      <c r="M68" s="12">
        <f t="shared" si="19"/>
        <v>1900</v>
      </c>
      <c r="N68" s="6">
        <f t="shared" si="10"/>
        <v>15586.6</v>
      </c>
    </row>
    <row r="69" spans="1:14" ht="25.5">
      <c r="A69" s="42"/>
      <c r="B69" s="29"/>
      <c r="C69" s="29"/>
      <c r="D69" s="2" t="s">
        <v>9</v>
      </c>
      <c r="E69" s="1"/>
      <c r="F69" s="1"/>
      <c r="G69" s="1"/>
      <c r="H69" s="13"/>
      <c r="I69" s="13"/>
      <c r="J69" s="23"/>
      <c r="K69" s="13"/>
      <c r="L69" s="13"/>
      <c r="M69" s="13"/>
      <c r="N69" s="15">
        <f t="shared" si="10"/>
        <v>0</v>
      </c>
    </row>
    <row r="70" spans="1:14" ht="25.5">
      <c r="A70" s="42"/>
      <c r="B70" s="29"/>
      <c r="C70" s="29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1957</v>
      </c>
      <c r="J70" s="23">
        <v>1991</v>
      </c>
      <c r="K70" s="13">
        <v>1900</v>
      </c>
      <c r="L70" s="13">
        <v>1900</v>
      </c>
      <c r="M70" s="13">
        <v>1900</v>
      </c>
      <c r="N70" s="15">
        <f t="shared" si="10"/>
        <v>15586.6</v>
      </c>
    </row>
    <row r="71" spans="1:14" ht="25.5">
      <c r="A71" s="42"/>
      <c r="B71" s="29"/>
      <c r="C71" s="29"/>
      <c r="D71" s="2" t="s">
        <v>11</v>
      </c>
      <c r="E71" s="1"/>
      <c r="F71" s="1"/>
      <c r="G71" s="1"/>
      <c r="H71" s="13"/>
      <c r="I71" s="13"/>
      <c r="J71" s="23"/>
      <c r="K71" s="13"/>
      <c r="L71" s="13"/>
      <c r="M71" s="13"/>
      <c r="N71" s="15">
        <f t="shared" si="10"/>
        <v>0</v>
      </c>
    </row>
    <row r="72" spans="1:14" ht="38.25">
      <c r="A72" s="43"/>
      <c r="B72" s="30"/>
      <c r="C72" s="30"/>
      <c r="D72" s="3" t="s">
        <v>12</v>
      </c>
      <c r="E72" s="1"/>
      <c r="F72" s="1"/>
      <c r="G72" s="1"/>
      <c r="H72" s="13"/>
      <c r="I72" s="13"/>
      <c r="J72" s="23"/>
      <c r="K72" s="13"/>
      <c r="L72" s="13"/>
      <c r="M72" s="13"/>
      <c r="N72" s="15">
        <f t="shared" si="10"/>
        <v>0</v>
      </c>
    </row>
    <row r="73" spans="1:14" ht="12.75">
      <c r="A73" s="5"/>
      <c r="B73" s="4"/>
      <c r="C73" s="4"/>
      <c r="D73" s="3"/>
      <c r="E73" s="1"/>
      <c r="F73" s="1"/>
      <c r="G73" s="1"/>
      <c r="H73" s="13"/>
      <c r="I73" s="13"/>
      <c r="J73" s="23"/>
      <c r="K73" s="13"/>
      <c r="L73" s="13"/>
      <c r="M73" s="13"/>
      <c r="N73" s="6"/>
    </row>
    <row r="74" spans="1:14" ht="12.75" customHeight="1">
      <c r="A74" s="41" t="s">
        <v>32</v>
      </c>
      <c r="B74" s="44" t="s">
        <v>17</v>
      </c>
      <c r="C74" s="44" t="s">
        <v>33</v>
      </c>
      <c r="D74" s="6" t="s">
        <v>8</v>
      </c>
      <c r="E74" s="6">
        <f aca="true" t="shared" si="20" ref="E74:M74">E75+E76+E77+E78</f>
        <v>3374.8</v>
      </c>
      <c r="F74" s="6">
        <f t="shared" si="20"/>
        <v>6480.2</v>
      </c>
      <c r="G74" s="6">
        <f t="shared" si="20"/>
        <v>6545.2</v>
      </c>
      <c r="H74" s="12">
        <f t="shared" si="20"/>
        <v>3463.3</v>
      </c>
      <c r="I74" s="12">
        <f t="shared" si="20"/>
        <v>5672.3</v>
      </c>
      <c r="J74" s="22">
        <f t="shared" si="20"/>
        <v>3545.3</v>
      </c>
      <c r="K74" s="12">
        <f t="shared" si="20"/>
        <v>4963.3</v>
      </c>
      <c r="L74" s="12">
        <f t="shared" si="20"/>
        <v>4254.3</v>
      </c>
      <c r="M74" s="12">
        <f t="shared" si="20"/>
        <v>3545.2</v>
      </c>
      <c r="N74" s="6">
        <f t="shared" si="10"/>
        <v>41843.9</v>
      </c>
    </row>
    <row r="75" spans="1:14" ht="25.5">
      <c r="A75" s="42"/>
      <c r="B75" s="29"/>
      <c r="C75" s="29"/>
      <c r="D75" s="2" t="s">
        <v>9</v>
      </c>
      <c r="E75" s="1"/>
      <c r="F75" s="1"/>
      <c r="G75" s="1"/>
      <c r="H75" s="13"/>
      <c r="I75" s="13"/>
      <c r="J75" s="23"/>
      <c r="K75" s="13"/>
      <c r="L75" s="13"/>
      <c r="M75" s="13"/>
      <c r="N75" s="15">
        <f t="shared" si="10"/>
        <v>0</v>
      </c>
    </row>
    <row r="76" spans="1:14" ht="25.5">
      <c r="A76" s="42"/>
      <c r="B76" s="29"/>
      <c r="C76" s="29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23">
        <v>3545.3</v>
      </c>
      <c r="K76" s="13">
        <v>4963.3</v>
      </c>
      <c r="L76" s="13">
        <v>4254.3</v>
      </c>
      <c r="M76" s="13">
        <v>3545.2</v>
      </c>
      <c r="N76" s="15">
        <f t="shared" si="10"/>
        <v>41843.9</v>
      </c>
    </row>
    <row r="77" spans="1:14" ht="25.5">
      <c r="A77" s="42"/>
      <c r="B77" s="29"/>
      <c r="C77" s="29"/>
      <c r="D77" s="2" t="s">
        <v>11</v>
      </c>
      <c r="E77" s="1"/>
      <c r="F77" s="1"/>
      <c r="G77" s="1"/>
      <c r="H77" s="13"/>
      <c r="I77" s="13"/>
      <c r="J77" s="23"/>
      <c r="K77" s="13"/>
      <c r="L77" s="13"/>
      <c r="M77" s="13"/>
      <c r="N77" s="15">
        <f t="shared" si="10"/>
        <v>0</v>
      </c>
    </row>
    <row r="78" spans="1:14" ht="38.25">
      <c r="A78" s="43"/>
      <c r="B78" s="30"/>
      <c r="C78" s="30"/>
      <c r="D78" s="3" t="s">
        <v>12</v>
      </c>
      <c r="E78" s="1"/>
      <c r="F78" s="1"/>
      <c r="G78" s="1"/>
      <c r="H78" s="13"/>
      <c r="I78" s="13"/>
      <c r="J78" s="23"/>
      <c r="K78" s="13"/>
      <c r="L78" s="13"/>
      <c r="M78" s="13"/>
      <c r="N78" s="15">
        <f t="shared" si="10"/>
        <v>0</v>
      </c>
    </row>
    <row r="79" spans="1:14" ht="12.75" customHeight="1">
      <c r="A79" s="35" t="s">
        <v>34</v>
      </c>
      <c r="B79" s="28" t="s">
        <v>35</v>
      </c>
      <c r="C79" s="28" t="s">
        <v>36</v>
      </c>
      <c r="D79" s="6" t="s">
        <v>8</v>
      </c>
      <c r="E79" s="6">
        <f aca="true" t="shared" si="21" ref="E79:M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22">
        <f t="shared" si="21"/>
        <v>1501</v>
      </c>
      <c r="K79" s="12">
        <f t="shared" si="21"/>
        <v>1270.4</v>
      </c>
      <c r="L79" s="12">
        <f t="shared" si="21"/>
        <v>1261.2</v>
      </c>
      <c r="M79" s="12">
        <f t="shared" si="21"/>
        <v>1261.2</v>
      </c>
      <c r="N79" s="6">
        <f t="shared" si="10"/>
        <v>11705.2</v>
      </c>
    </row>
    <row r="80" spans="1:14" ht="25.5">
      <c r="A80" s="36"/>
      <c r="B80" s="33"/>
      <c r="C80" s="33"/>
      <c r="D80" s="2" t="s">
        <v>9</v>
      </c>
      <c r="E80" s="1"/>
      <c r="F80" s="1"/>
      <c r="G80" s="1"/>
      <c r="H80" s="13"/>
      <c r="I80" s="13"/>
      <c r="J80" s="23"/>
      <c r="K80" s="13"/>
      <c r="L80" s="13"/>
      <c r="M80" s="13"/>
      <c r="N80" s="15">
        <f t="shared" si="10"/>
        <v>0</v>
      </c>
    </row>
    <row r="81" spans="1:14" ht="25.5">
      <c r="A81" s="36"/>
      <c r="B81" s="33"/>
      <c r="C81" s="33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23">
        <v>231.6</v>
      </c>
      <c r="K81" s="13"/>
      <c r="L81" s="13"/>
      <c r="M81" s="13"/>
      <c r="N81" s="15">
        <f t="shared" si="10"/>
        <v>1940.6</v>
      </c>
    </row>
    <row r="82" spans="1:14" ht="25.5">
      <c r="A82" s="36"/>
      <c r="B82" s="33"/>
      <c r="C82" s="33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1319.9</v>
      </c>
      <c r="J82" s="23">
        <v>1269.4</v>
      </c>
      <c r="K82" s="13">
        <v>1270.4</v>
      </c>
      <c r="L82" s="13">
        <v>1261.2</v>
      </c>
      <c r="M82" s="13">
        <v>1261.2</v>
      </c>
      <c r="N82" s="15">
        <f t="shared" si="10"/>
        <v>9764.6</v>
      </c>
    </row>
    <row r="83" spans="1:14" ht="38.25">
      <c r="A83" s="37"/>
      <c r="B83" s="34"/>
      <c r="C83" s="34"/>
      <c r="D83" s="3" t="s">
        <v>12</v>
      </c>
      <c r="E83" s="1"/>
      <c r="F83" s="1"/>
      <c r="G83" s="1"/>
      <c r="H83" s="13"/>
      <c r="I83" s="13"/>
      <c r="J83" s="23"/>
      <c r="K83" s="13"/>
      <c r="L83" s="13"/>
      <c r="M83" s="13"/>
      <c r="N83" s="15">
        <f t="shared" si="10"/>
        <v>0</v>
      </c>
    </row>
    <row r="84" spans="1:14" ht="12.75" customHeight="1">
      <c r="A84" s="35" t="s">
        <v>37</v>
      </c>
      <c r="B84" s="28" t="s">
        <v>35</v>
      </c>
      <c r="C84" s="28" t="s">
        <v>38</v>
      </c>
      <c r="D84" s="6" t="s">
        <v>8</v>
      </c>
      <c r="E84" s="6">
        <f aca="true" t="shared" si="22" ref="E84:M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22">
        <f t="shared" si="22"/>
        <v>894.3</v>
      </c>
      <c r="K84" s="12">
        <f t="shared" si="22"/>
        <v>1154.4</v>
      </c>
      <c r="L84" s="12">
        <f t="shared" si="22"/>
        <v>1154.4</v>
      </c>
      <c r="M84" s="12">
        <f t="shared" si="22"/>
        <v>1154.4</v>
      </c>
      <c r="N84" s="6">
        <f t="shared" si="10"/>
        <v>7757.4</v>
      </c>
    </row>
    <row r="85" spans="1:14" ht="25.5">
      <c r="A85" s="36"/>
      <c r="B85" s="33"/>
      <c r="C85" s="33"/>
      <c r="D85" s="2" t="s">
        <v>9</v>
      </c>
      <c r="E85" s="1"/>
      <c r="F85" s="1"/>
      <c r="G85" s="1"/>
      <c r="H85" s="13"/>
      <c r="I85" s="13"/>
      <c r="J85" s="23"/>
      <c r="K85" s="13"/>
      <c r="L85" s="13"/>
      <c r="M85" s="13"/>
      <c r="N85" s="15">
        <f t="shared" si="10"/>
        <v>0</v>
      </c>
    </row>
    <row r="86" spans="1:14" ht="25.5">
      <c r="A86" s="36"/>
      <c r="B86" s="33"/>
      <c r="C86" s="33"/>
      <c r="D86" s="2" t="s">
        <v>10</v>
      </c>
      <c r="E86" s="1"/>
      <c r="F86" s="1"/>
      <c r="G86" s="1">
        <v>25.5</v>
      </c>
      <c r="H86" s="13"/>
      <c r="I86" s="13">
        <v>100.8</v>
      </c>
      <c r="J86" s="23">
        <v>71</v>
      </c>
      <c r="K86" s="13"/>
      <c r="L86" s="13"/>
      <c r="M86" s="13"/>
      <c r="N86" s="15">
        <f t="shared" si="10"/>
        <v>197.3</v>
      </c>
    </row>
    <row r="87" spans="1:14" ht="25.5">
      <c r="A87" s="36"/>
      <c r="B87" s="33"/>
      <c r="C87" s="33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695.5</v>
      </c>
      <c r="J87" s="23">
        <v>823.3</v>
      </c>
      <c r="K87" s="13">
        <v>1154.4</v>
      </c>
      <c r="L87" s="13">
        <v>1154.4</v>
      </c>
      <c r="M87" s="13">
        <v>1154.4</v>
      </c>
      <c r="N87" s="15">
        <f t="shared" si="10"/>
        <v>7560.0999999999985</v>
      </c>
    </row>
    <row r="88" spans="1:14" ht="38.25">
      <c r="A88" s="37"/>
      <c r="B88" s="34"/>
      <c r="C88" s="34"/>
      <c r="D88" s="3" t="s">
        <v>12</v>
      </c>
      <c r="E88" s="1"/>
      <c r="F88" s="1"/>
      <c r="G88" s="1"/>
      <c r="H88" s="13"/>
      <c r="I88" s="13"/>
      <c r="J88" s="23"/>
      <c r="K88" s="13"/>
      <c r="L88" s="13"/>
      <c r="M88" s="13"/>
      <c r="N88" s="15">
        <f t="shared" si="10"/>
        <v>0</v>
      </c>
    </row>
    <row r="89" spans="1:14" ht="12.75" customHeight="1">
      <c r="A89" s="35" t="s">
        <v>39</v>
      </c>
      <c r="B89" s="28" t="s">
        <v>35</v>
      </c>
      <c r="C89" s="28" t="s">
        <v>40</v>
      </c>
      <c r="D89" s="6" t="s">
        <v>8</v>
      </c>
      <c r="E89" s="6">
        <f aca="true" t="shared" si="23" ref="E89:M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22">
        <f t="shared" si="23"/>
        <v>487</v>
      </c>
      <c r="K89" s="12">
        <f t="shared" si="23"/>
        <v>624</v>
      </c>
      <c r="L89" s="12">
        <f t="shared" si="23"/>
        <v>624</v>
      </c>
      <c r="M89" s="12">
        <f t="shared" si="23"/>
        <v>624</v>
      </c>
      <c r="N89" s="6">
        <f t="shared" si="10"/>
        <v>4483.8</v>
      </c>
    </row>
    <row r="90" spans="1:14" ht="25.5">
      <c r="A90" s="36"/>
      <c r="B90" s="33"/>
      <c r="C90" s="33"/>
      <c r="D90" s="2" t="s">
        <v>9</v>
      </c>
      <c r="E90" s="1"/>
      <c r="F90" s="1"/>
      <c r="G90" s="1"/>
      <c r="H90" s="13"/>
      <c r="I90" s="13"/>
      <c r="J90" s="23"/>
      <c r="K90" s="13"/>
      <c r="L90" s="13"/>
      <c r="M90" s="13"/>
      <c r="N90" s="15">
        <f t="shared" si="10"/>
        <v>0</v>
      </c>
    </row>
    <row r="91" spans="1:14" ht="25.5">
      <c r="A91" s="36"/>
      <c r="B91" s="33"/>
      <c r="C91" s="33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460</v>
      </c>
      <c r="J91" s="23">
        <v>487</v>
      </c>
      <c r="K91" s="13">
        <v>624</v>
      </c>
      <c r="L91" s="13">
        <v>624</v>
      </c>
      <c r="M91" s="13">
        <v>624</v>
      </c>
      <c r="N91" s="15">
        <f t="shared" si="10"/>
        <v>4483.8</v>
      </c>
    </row>
    <row r="92" spans="1:14" ht="25.5">
      <c r="A92" s="36"/>
      <c r="B92" s="33"/>
      <c r="C92" s="33"/>
      <c r="D92" s="2" t="s">
        <v>11</v>
      </c>
      <c r="E92" s="1"/>
      <c r="F92" s="1"/>
      <c r="G92" s="1"/>
      <c r="H92" s="13"/>
      <c r="I92" s="13"/>
      <c r="J92" s="23"/>
      <c r="K92" s="13"/>
      <c r="L92" s="13"/>
      <c r="M92" s="13"/>
      <c r="N92" s="15">
        <f t="shared" si="10"/>
        <v>0</v>
      </c>
    </row>
    <row r="93" spans="1:14" ht="38.25">
      <c r="A93" s="37"/>
      <c r="B93" s="34"/>
      <c r="C93" s="34"/>
      <c r="D93" s="3" t="s">
        <v>12</v>
      </c>
      <c r="E93" s="1"/>
      <c r="F93" s="1"/>
      <c r="G93" s="1"/>
      <c r="H93" s="13"/>
      <c r="I93" s="13"/>
      <c r="J93" s="23"/>
      <c r="K93" s="13"/>
      <c r="L93" s="13"/>
      <c r="M93" s="13"/>
      <c r="N93" s="15">
        <f t="shared" si="10"/>
        <v>0</v>
      </c>
    </row>
    <row r="94" spans="1:14" ht="12.75">
      <c r="A94" s="7"/>
      <c r="B94" s="8"/>
      <c r="C94" s="8"/>
      <c r="D94" s="3"/>
      <c r="E94" s="1"/>
      <c r="F94" s="1"/>
      <c r="G94" s="1"/>
      <c r="H94" s="13"/>
      <c r="I94" s="13"/>
      <c r="J94" s="23"/>
      <c r="K94" s="13"/>
      <c r="L94" s="13"/>
      <c r="M94" s="13"/>
      <c r="N94" s="15">
        <f t="shared" si="10"/>
        <v>0</v>
      </c>
    </row>
    <row r="95" spans="1:14" ht="12.75" customHeight="1">
      <c r="A95" s="35" t="s">
        <v>41</v>
      </c>
      <c r="B95" s="28" t="s">
        <v>35</v>
      </c>
      <c r="C95" s="28" t="s">
        <v>42</v>
      </c>
      <c r="D95" s="6" t="s">
        <v>8</v>
      </c>
      <c r="E95" s="6">
        <f aca="true" t="shared" si="24" ref="E95:M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22">
        <f t="shared" si="24"/>
        <v>494.03</v>
      </c>
      <c r="K95" s="12">
        <f t="shared" si="24"/>
        <v>489.3</v>
      </c>
      <c r="L95" s="12">
        <f t="shared" si="24"/>
        <v>491.5</v>
      </c>
      <c r="M95" s="12">
        <f t="shared" si="24"/>
        <v>493.9</v>
      </c>
      <c r="N95" s="6">
        <f t="shared" si="10"/>
        <v>5950.67</v>
      </c>
    </row>
    <row r="96" spans="1:14" ht="25.5">
      <c r="A96" s="36"/>
      <c r="B96" s="33"/>
      <c r="C96" s="33"/>
      <c r="D96" s="2" t="s">
        <v>9</v>
      </c>
      <c r="E96" s="1"/>
      <c r="F96" s="1"/>
      <c r="G96" s="1"/>
      <c r="H96" s="13"/>
      <c r="I96" s="13"/>
      <c r="J96" s="23"/>
      <c r="K96" s="13"/>
      <c r="L96" s="13"/>
      <c r="M96" s="13"/>
      <c r="N96" s="15">
        <f t="shared" si="10"/>
        <v>0</v>
      </c>
    </row>
    <row r="97" spans="1:14" ht="25.5">
      <c r="A97" s="36"/>
      <c r="B97" s="33"/>
      <c r="C97" s="33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23">
        <v>386.37</v>
      </c>
      <c r="K97" s="13">
        <v>429.3</v>
      </c>
      <c r="L97" s="13">
        <v>429.3</v>
      </c>
      <c r="M97" s="13">
        <v>429.3</v>
      </c>
      <c r="N97" s="15">
        <f t="shared" si="10"/>
        <v>4686.240000000001</v>
      </c>
    </row>
    <row r="98" spans="1:14" ht="25.5">
      <c r="A98" s="36"/>
      <c r="B98" s="33"/>
      <c r="C98" s="33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23">
        <v>107.66</v>
      </c>
      <c r="K98" s="13">
        <v>60</v>
      </c>
      <c r="L98" s="13">
        <v>62.2</v>
      </c>
      <c r="M98" s="13">
        <v>64.6</v>
      </c>
      <c r="N98" s="15">
        <f t="shared" si="10"/>
        <v>1264.43</v>
      </c>
    </row>
    <row r="99" spans="1:14" ht="38.25">
      <c r="A99" s="37"/>
      <c r="B99" s="34"/>
      <c r="C99" s="34"/>
      <c r="D99" s="3" t="s">
        <v>12</v>
      </c>
      <c r="E99" s="1"/>
      <c r="F99" s="1"/>
      <c r="G99" s="1"/>
      <c r="H99" s="13"/>
      <c r="I99" s="13"/>
      <c r="J99" s="23"/>
      <c r="K99" s="13"/>
      <c r="L99" s="13"/>
      <c r="M99" s="13"/>
      <c r="N99" s="15">
        <f t="shared" si="10"/>
        <v>0</v>
      </c>
    </row>
    <row r="100" spans="1:14" ht="12.75" customHeight="1">
      <c r="A100" s="35" t="s">
        <v>43</v>
      </c>
      <c r="B100" s="28" t="s">
        <v>35</v>
      </c>
      <c r="C100" s="28" t="s">
        <v>44</v>
      </c>
      <c r="D100" s="6" t="s">
        <v>8</v>
      </c>
      <c r="E100" s="6">
        <f aca="true" t="shared" si="25" ref="E100:L100">E101+E102+E103+E104</f>
        <v>60</v>
      </c>
      <c r="F100" s="6">
        <f t="shared" si="25"/>
        <v>20</v>
      </c>
      <c r="G100" s="6">
        <f t="shared" si="25"/>
        <v>43.3</v>
      </c>
      <c r="H100" s="12">
        <f t="shared" si="25"/>
        <v>18.9</v>
      </c>
      <c r="I100" s="12">
        <f t="shared" si="25"/>
        <v>20</v>
      </c>
      <c r="J100" s="22">
        <f t="shared" si="25"/>
        <v>20</v>
      </c>
      <c r="K100" s="12">
        <f t="shared" si="25"/>
        <v>20</v>
      </c>
      <c r="L100" s="12">
        <f t="shared" si="25"/>
        <v>20</v>
      </c>
      <c r="M100" s="12">
        <v>20</v>
      </c>
      <c r="N100" s="6">
        <f t="shared" si="10"/>
        <v>242.2</v>
      </c>
    </row>
    <row r="101" spans="1:14" ht="25.5">
      <c r="A101" s="36"/>
      <c r="B101" s="33"/>
      <c r="C101" s="33"/>
      <c r="D101" s="2" t="s">
        <v>9</v>
      </c>
      <c r="E101" s="1"/>
      <c r="F101" s="1"/>
      <c r="G101" s="1"/>
      <c r="H101" s="13"/>
      <c r="I101" s="13"/>
      <c r="J101" s="23"/>
      <c r="K101" s="13"/>
      <c r="L101" s="13"/>
      <c r="M101" s="13"/>
      <c r="N101" s="15">
        <f t="shared" si="10"/>
        <v>0</v>
      </c>
    </row>
    <row r="102" spans="1:14" ht="25.5">
      <c r="A102" s="36"/>
      <c r="B102" s="33"/>
      <c r="C102" s="33"/>
      <c r="D102" s="2" t="s">
        <v>10</v>
      </c>
      <c r="E102" s="1"/>
      <c r="F102" s="1"/>
      <c r="G102" s="1"/>
      <c r="H102" s="13"/>
      <c r="I102" s="13"/>
      <c r="J102" s="23"/>
      <c r="K102" s="13"/>
      <c r="L102" s="13"/>
      <c r="M102" s="13"/>
      <c r="N102" s="15">
        <f t="shared" si="10"/>
        <v>0</v>
      </c>
    </row>
    <row r="103" spans="1:14" ht="25.5">
      <c r="A103" s="36"/>
      <c r="B103" s="33"/>
      <c r="C103" s="33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23">
        <v>20</v>
      </c>
      <c r="K103" s="13">
        <v>20</v>
      </c>
      <c r="L103" s="13">
        <v>20</v>
      </c>
      <c r="M103" s="13">
        <v>20</v>
      </c>
      <c r="N103" s="15">
        <f t="shared" si="10"/>
        <v>242.2</v>
      </c>
    </row>
    <row r="104" spans="1:14" ht="38.25">
      <c r="A104" s="37"/>
      <c r="B104" s="34"/>
      <c r="C104" s="34"/>
      <c r="D104" s="3" t="s">
        <v>12</v>
      </c>
      <c r="E104" s="1"/>
      <c r="F104" s="1"/>
      <c r="G104" s="1"/>
      <c r="H104" s="13"/>
      <c r="I104" s="13"/>
      <c r="J104" s="23"/>
      <c r="K104" s="13"/>
      <c r="L104" s="13"/>
      <c r="M104" s="13"/>
      <c r="N104" s="15">
        <f t="shared" si="10"/>
        <v>0</v>
      </c>
    </row>
    <row r="105" spans="1:14" ht="12.75" customHeight="1">
      <c r="A105" s="35" t="s">
        <v>45</v>
      </c>
      <c r="B105" s="28" t="s">
        <v>35</v>
      </c>
      <c r="C105" s="28" t="s">
        <v>46</v>
      </c>
      <c r="D105" s="6" t="s">
        <v>8</v>
      </c>
      <c r="E105" s="6">
        <f aca="true" t="shared" si="26" ref="E105:L105">E106+E107+E108+E109</f>
        <v>27</v>
      </c>
      <c r="F105" s="6">
        <f t="shared" si="26"/>
        <v>19.9</v>
      </c>
      <c r="G105" s="6">
        <f t="shared" si="26"/>
        <v>19.5</v>
      </c>
      <c r="H105" s="12">
        <f t="shared" si="26"/>
        <v>19.9</v>
      </c>
      <c r="I105" s="12">
        <f t="shared" si="26"/>
        <v>19.9</v>
      </c>
      <c r="J105" s="22">
        <f t="shared" si="26"/>
        <v>19.9</v>
      </c>
      <c r="K105" s="12">
        <f t="shared" si="26"/>
        <v>19.9</v>
      </c>
      <c r="L105" s="12">
        <f t="shared" si="26"/>
        <v>19.9</v>
      </c>
      <c r="M105" s="12">
        <v>19.9</v>
      </c>
      <c r="N105" s="6">
        <f t="shared" si="10"/>
        <v>185.80000000000004</v>
      </c>
    </row>
    <row r="106" spans="1:14" ht="25.5">
      <c r="A106" s="36"/>
      <c r="B106" s="33"/>
      <c r="C106" s="33"/>
      <c r="D106" s="2" t="s">
        <v>9</v>
      </c>
      <c r="E106" s="1"/>
      <c r="F106" s="1"/>
      <c r="G106" s="1"/>
      <c r="H106" s="13"/>
      <c r="I106" s="13"/>
      <c r="J106" s="23"/>
      <c r="K106" s="13"/>
      <c r="L106" s="13"/>
      <c r="M106" s="13"/>
      <c r="N106" s="15">
        <f t="shared" si="10"/>
        <v>0</v>
      </c>
    </row>
    <row r="107" spans="1:14" ht="25.5">
      <c r="A107" s="36"/>
      <c r="B107" s="33"/>
      <c r="C107" s="33"/>
      <c r="D107" s="2" t="s">
        <v>10</v>
      </c>
      <c r="E107" s="1"/>
      <c r="F107" s="1"/>
      <c r="G107" s="1"/>
      <c r="H107" s="13"/>
      <c r="I107" s="13"/>
      <c r="J107" s="23"/>
      <c r="K107" s="13"/>
      <c r="L107" s="13"/>
      <c r="M107" s="13"/>
      <c r="N107" s="15">
        <f aca="true" t="shared" si="27" ref="N107:N165">SUM(E107:M107)</f>
        <v>0</v>
      </c>
    </row>
    <row r="108" spans="1:14" ht="25.5">
      <c r="A108" s="36"/>
      <c r="B108" s="33"/>
      <c r="C108" s="33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23">
        <v>19.9</v>
      </c>
      <c r="K108" s="13">
        <v>19.9</v>
      </c>
      <c r="L108" s="13">
        <v>19.9</v>
      </c>
      <c r="M108" s="13">
        <v>19.9</v>
      </c>
      <c r="N108" s="15">
        <f t="shared" si="27"/>
        <v>185.80000000000004</v>
      </c>
    </row>
    <row r="109" spans="1:14" ht="38.25">
      <c r="A109" s="37"/>
      <c r="B109" s="34"/>
      <c r="C109" s="34"/>
      <c r="D109" s="3" t="s">
        <v>12</v>
      </c>
      <c r="E109" s="1"/>
      <c r="F109" s="1"/>
      <c r="G109" s="1"/>
      <c r="H109" s="13"/>
      <c r="I109" s="13"/>
      <c r="J109" s="23"/>
      <c r="K109" s="13"/>
      <c r="L109" s="13"/>
      <c r="M109" s="13"/>
      <c r="N109" s="15">
        <f t="shared" si="27"/>
        <v>0</v>
      </c>
    </row>
    <row r="110" spans="1:14" ht="12.75" customHeight="1">
      <c r="A110" s="35" t="s">
        <v>47</v>
      </c>
      <c r="B110" s="28" t="s">
        <v>35</v>
      </c>
      <c r="C110" s="28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22">
        <f t="shared" si="28"/>
        <v>0</v>
      </c>
      <c r="K110" s="12">
        <f t="shared" si="28"/>
        <v>0</v>
      </c>
      <c r="L110" s="12">
        <f t="shared" si="28"/>
        <v>0</v>
      </c>
      <c r="M110" s="12"/>
      <c r="N110" s="15">
        <f t="shared" si="27"/>
        <v>0</v>
      </c>
    </row>
    <row r="111" spans="1:14" ht="25.5">
      <c r="A111" s="36"/>
      <c r="B111" s="33"/>
      <c r="C111" s="33"/>
      <c r="D111" s="2" t="s">
        <v>9</v>
      </c>
      <c r="E111" s="1"/>
      <c r="F111" s="1"/>
      <c r="G111" s="1"/>
      <c r="H111" s="13"/>
      <c r="I111" s="13"/>
      <c r="J111" s="23"/>
      <c r="K111" s="13"/>
      <c r="L111" s="13"/>
      <c r="M111" s="13"/>
      <c r="N111" s="15">
        <f t="shared" si="27"/>
        <v>0</v>
      </c>
    </row>
    <row r="112" spans="1:14" ht="25.5">
      <c r="A112" s="36"/>
      <c r="B112" s="33"/>
      <c r="C112" s="33"/>
      <c r="D112" s="2" t="s">
        <v>10</v>
      </c>
      <c r="E112" s="1"/>
      <c r="F112" s="1"/>
      <c r="G112" s="1"/>
      <c r="H112" s="13"/>
      <c r="I112" s="13"/>
      <c r="J112" s="23"/>
      <c r="K112" s="13"/>
      <c r="L112" s="13"/>
      <c r="M112" s="13"/>
      <c r="N112" s="15">
        <f t="shared" si="27"/>
        <v>0</v>
      </c>
    </row>
    <row r="113" spans="1:14" ht="25.5">
      <c r="A113" s="36"/>
      <c r="B113" s="33"/>
      <c r="C113" s="33"/>
      <c r="D113" s="2" t="s">
        <v>11</v>
      </c>
      <c r="E113" s="1"/>
      <c r="F113" s="1"/>
      <c r="G113" s="1"/>
      <c r="H113" s="13"/>
      <c r="I113" s="13"/>
      <c r="J113" s="23"/>
      <c r="K113" s="13"/>
      <c r="L113" s="13"/>
      <c r="M113" s="13"/>
      <c r="N113" s="15">
        <f t="shared" si="27"/>
        <v>0</v>
      </c>
    </row>
    <row r="114" spans="1:14" ht="38.25">
      <c r="A114" s="37"/>
      <c r="B114" s="34"/>
      <c r="C114" s="34"/>
      <c r="D114" s="3" t="s">
        <v>12</v>
      </c>
      <c r="E114" s="1"/>
      <c r="F114" s="1"/>
      <c r="G114" s="1"/>
      <c r="H114" s="13"/>
      <c r="I114" s="13"/>
      <c r="J114" s="23"/>
      <c r="K114" s="13"/>
      <c r="L114" s="13"/>
      <c r="M114" s="13"/>
      <c r="N114" s="15">
        <f t="shared" si="27"/>
        <v>0</v>
      </c>
    </row>
    <row r="115" spans="1:14" ht="12.75">
      <c r="A115" s="7"/>
      <c r="B115" s="8"/>
      <c r="C115" s="8"/>
      <c r="D115" s="3"/>
      <c r="E115" s="1"/>
      <c r="F115" s="1"/>
      <c r="G115" s="1"/>
      <c r="H115" s="13"/>
      <c r="I115" s="13"/>
      <c r="J115" s="23"/>
      <c r="K115" s="13"/>
      <c r="L115" s="13"/>
      <c r="M115" s="13"/>
      <c r="N115" s="15">
        <f t="shared" si="27"/>
        <v>0</v>
      </c>
    </row>
    <row r="116" spans="1:14" ht="12.75" customHeight="1">
      <c r="A116" s="35" t="s">
        <v>49</v>
      </c>
      <c r="B116" s="28" t="s">
        <v>35</v>
      </c>
      <c r="C116" s="28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22">
        <f t="shared" si="29"/>
        <v>0</v>
      </c>
      <c r="K116" s="12">
        <f t="shared" si="29"/>
        <v>0</v>
      </c>
      <c r="L116" s="12">
        <f t="shared" si="29"/>
        <v>0</v>
      </c>
      <c r="M116" s="12"/>
      <c r="N116" s="15">
        <f t="shared" si="27"/>
        <v>0</v>
      </c>
    </row>
    <row r="117" spans="1:14" ht="25.5">
      <c r="A117" s="36"/>
      <c r="B117" s="33"/>
      <c r="C117" s="33"/>
      <c r="D117" s="2" t="s">
        <v>9</v>
      </c>
      <c r="E117" s="1"/>
      <c r="F117" s="1"/>
      <c r="G117" s="1"/>
      <c r="H117" s="13"/>
      <c r="I117" s="13"/>
      <c r="J117" s="23"/>
      <c r="K117" s="13"/>
      <c r="L117" s="13"/>
      <c r="M117" s="13"/>
      <c r="N117" s="15">
        <f t="shared" si="27"/>
        <v>0</v>
      </c>
    </row>
    <row r="118" spans="1:14" ht="25.5">
      <c r="A118" s="36"/>
      <c r="B118" s="33"/>
      <c r="C118" s="33"/>
      <c r="D118" s="2" t="s">
        <v>10</v>
      </c>
      <c r="E118" s="1"/>
      <c r="F118" s="1"/>
      <c r="G118" s="1"/>
      <c r="H118" s="13"/>
      <c r="I118" s="13"/>
      <c r="J118" s="23"/>
      <c r="K118" s="13"/>
      <c r="L118" s="13"/>
      <c r="M118" s="13"/>
      <c r="N118" s="15">
        <f t="shared" si="27"/>
        <v>0</v>
      </c>
    </row>
    <row r="119" spans="1:14" ht="25.5">
      <c r="A119" s="36"/>
      <c r="B119" s="33"/>
      <c r="C119" s="33"/>
      <c r="D119" s="2" t="s">
        <v>11</v>
      </c>
      <c r="E119" s="1"/>
      <c r="F119" s="1"/>
      <c r="G119" s="1"/>
      <c r="H119" s="13"/>
      <c r="I119" s="13"/>
      <c r="J119" s="23"/>
      <c r="K119" s="13"/>
      <c r="L119" s="13"/>
      <c r="M119" s="13"/>
      <c r="N119" s="15">
        <f t="shared" si="27"/>
        <v>0</v>
      </c>
    </row>
    <row r="120" spans="1:14" ht="38.25">
      <c r="A120" s="37"/>
      <c r="B120" s="34"/>
      <c r="C120" s="34"/>
      <c r="D120" s="3" t="s">
        <v>12</v>
      </c>
      <c r="E120" s="1"/>
      <c r="F120" s="1"/>
      <c r="G120" s="1"/>
      <c r="H120" s="13"/>
      <c r="I120" s="13"/>
      <c r="J120" s="23"/>
      <c r="K120" s="13"/>
      <c r="L120" s="13"/>
      <c r="M120" s="13"/>
      <c r="N120" s="15">
        <f t="shared" si="27"/>
        <v>0</v>
      </c>
    </row>
    <row r="121" spans="1:14" ht="12.75" customHeight="1">
      <c r="A121" s="35" t="s">
        <v>51</v>
      </c>
      <c r="B121" s="28" t="s">
        <v>35</v>
      </c>
      <c r="C121" s="38" t="s">
        <v>63</v>
      </c>
      <c r="D121" s="6" t="s">
        <v>8</v>
      </c>
      <c r="E121" s="6">
        <f aca="true" t="shared" si="30" ref="E121:M121">E122+E123+E124+E125</f>
        <v>6404.5</v>
      </c>
      <c r="F121" s="6">
        <f t="shared" si="30"/>
        <v>6285.5</v>
      </c>
      <c r="G121" s="6">
        <f t="shared" si="30"/>
        <v>6572</v>
      </c>
      <c r="H121" s="12">
        <f t="shared" si="30"/>
        <v>7085</v>
      </c>
      <c r="I121" s="12">
        <f t="shared" si="30"/>
        <v>5851</v>
      </c>
      <c r="J121" s="22">
        <f t="shared" si="30"/>
        <v>5942.1</v>
      </c>
      <c r="K121" s="12">
        <f t="shared" si="30"/>
        <v>6035</v>
      </c>
      <c r="L121" s="12">
        <f t="shared" si="30"/>
        <v>6330</v>
      </c>
      <c r="M121" s="12">
        <f t="shared" si="30"/>
        <v>6595</v>
      </c>
      <c r="N121" s="6">
        <f t="shared" si="27"/>
        <v>57100.1</v>
      </c>
    </row>
    <row r="122" spans="1:14" ht="26.25" customHeight="1">
      <c r="A122" s="36"/>
      <c r="B122" s="33"/>
      <c r="C122" s="39"/>
      <c r="D122" s="2" t="s">
        <v>9</v>
      </c>
      <c r="E122" s="1"/>
      <c r="F122" s="1"/>
      <c r="G122" s="1"/>
      <c r="H122" s="13"/>
      <c r="I122" s="13"/>
      <c r="J122" s="23"/>
      <c r="K122" s="13"/>
      <c r="L122" s="13"/>
      <c r="M122" s="13"/>
      <c r="N122" s="15">
        <f t="shared" si="27"/>
        <v>0</v>
      </c>
    </row>
    <row r="123" spans="1:14" ht="29.25" customHeight="1">
      <c r="A123" s="36"/>
      <c r="B123" s="33"/>
      <c r="C123" s="3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5851</v>
      </c>
      <c r="J123" s="23">
        <v>5942.1</v>
      </c>
      <c r="K123" s="13">
        <v>6035</v>
      </c>
      <c r="L123" s="13">
        <v>6330</v>
      </c>
      <c r="M123" s="13">
        <v>6595</v>
      </c>
      <c r="N123" s="15">
        <f t="shared" si="27"/>
        <v>57100.1</v>
      </c>
    </row>
    <row r="124" spans="1:14" ht="27.75" customHeight="1">
      <c r="A124" s="36"/>
      <c r="B124" s="33"/>
      <c r="C124" s="39"/>
      <c r="D124" s="2" t="s">
        <v>11</v>
      </c>
      <c r="E124" s="1"/>
      <c r="F124" s="1"/>
      <c r="G124" s="1"/>
      <c r="H124" s="13"/>
      <c r="I124" s="13"/>
      <c r="J124" s="23"/>
      <c r="K124" s="13"/>
      <c r="L124" s="13"/>
      <c r="M124" s="13"/>
      <c r="N124" s="15">
        <f t="shared" si="27"/>
        <v>0</v>
      </c>
    </row>
    <row r="125" spans="1:14" ht="38.25">
      <c r="A125" s="37"/>
      <c r="B125" s="34"/>
      <c r="C125" s="40"/>
      <c r="D125" s="3" t="s">
        <v>12</v>
      </c>
      <c r="E125" s="1"/>
      <c r="F125" s="1"/>
      <c r="G125" s="1"/>
      <c r="H125" s="13"/>
      <c r="I125" s="13"/>
      <c r="J125" s="23"/>
      <c r="K125" s="13"/>
      <c r="L125" s="13"/>
      <c r="M125" s="13"/>
      <c r="N125" s="15">
        <f t="shared" si="27"/>
        <v>0</v>
      </c>
    </row>
    <row r="126" spans="1:14" ht="12.75" customHeight="1">
      <c r="A126" s="35" t="s">
        <v>52</v>
      </c>
      <c r="B126" s="28" t="s">
        <v>35</v>
      </c>
      <c r="C126" s="28" t="s">
        <v>53</v>
      </c>
      <c r="D126" s="6" t="s">
        <v>8</v>
      </c>
      <c r="E126" s="6">
        <f aca="true" t="shared" si="31" ref="E126:L126">E127+E128+E129+E130</f>
        <v>0</v>
      </c>
      <c r="F126" s="6">
        <f t="shared" si="31"/>
        <v>467.2</v>
      </c>
      <c r="G126" s="6">
        <f t="shared" si="31"/>
        <v>0</v>
      </c>
      <c r="H126" s="12">
        <f t="shared" si="31"/>
        <v>0</v>
      </c>
      <c r="I126" s="12">
        <f t="shared" si="31"/>
        <v>0</v>
      </c>
      <c r="J126" s="22">
        <f t="shared" si="31"/>
        <v>0</v>
      </c>
      <c r="K126" s="12">
        <f t="shared" si="31"/>
        <v>0</v>
      </c>
      <c r="L126" s="12">
        <f t="shared" si="31"/>
        <v>0</v>
      </c>
      <c r="M126" s="12"/>
      <c r="N126" s="6">
        <f t="shared" si="27"/>
        <v>467.2</v>
      </c>
    </row>
    <row r="127" spans="1:14" ht="25.5">
      <c r="A127" s="36"/>
      <c r="B127" s="33"/>
      <c r="C127" s="33"/>
      <c r="D127" s="2" t="s">
        <v>9</v>
      </c>
      <c r="E127" s="1"/>
      <c r="F127" s="1">
        <v>443.8</v>
      </c>
      <c r="G127" s="1"/>
      <c r="H127" s="13"/>
      <c r="I127" s="13"/>
      <c r="J127" s="23"/>
      <c r="K127" s="13"/>
      <c r="L127" s="13"/>
      <c r="M127" s="13"/>
      <c r="N127" s="15">
        <f t="shared" si="27"/>
        <v>443.8</v>
      </c>
    </row>
    <row r="128" spans="1:14" ht="25.5">
      <c r="A128" s="36"/>
      <c r="B128" s="33"/>
      <c r="C128" s="33"/>
      <c r="D128" s="2" t="s">
        <v>10</v>
      </c>
      <c r="E128" s="1"/>
      <c r="F128" s="1"/>
      <c r="G128" s="1"/>
      <c r="H128" s="13"/>
      <c r="I128" s="13"/>
      <c r="J128" s="23"/>
      <c r="K128" s="13"/>
      <c r="L128" s="13"/>
      <c r="M128" s="13"/>
      <c r="N128" s="15">
        <f t="shared" si="27"/>
        <v>0</v>
      </c>
    </row>
    <row r="129" spans="1:14" ht="25.5">
      <c r="A129" s="36"/>
      <c r="B129" s="33"/>
      <c r="C129" s="33"/>
      <c r="D129" s="2" t="s">
        <v>11</v>
      </c>
      <c r="E129" s="1"/>
      <c r="F129" s="1">
        <v>23.4</v>
      </c>
      <c r="G129" s="1"/>
      <c r="H129" s="13"/>
      <c r="I129" s="13"/>
      <c r="J129" s="23"/>
      <c r="K129" s="13"/>
      <c r="L129" s="13"/>
      <c r="M129" s="13"/>
      <c r="N129" s="15">
        <f t="shared" si="27"/>
        <v>23.4</v>
      </c>
    </row>
    <row r="130" spans="1:14" ht="38.25">
      <c r="A130" s="37"/>
      <c r="B130" s="34"/>
      <c r="C130" s="34"/>
      <c r="D130" s="3" t="s">
        <v>12</v>
      </c>
      <c r="E130" s="1"/>
      <c r="F130" s="1"/>
      <c r="G130" s="1"/>
      <c r="H130" s="13"/>
      <c r="I130" s="13"/>
      <c r="J130" s="23"/>
      <c r="K130" s="13"/>
      <c r="L130" s="13"/>
      <c r="M130" s="13"/>
      <c r="N130" s="15">
        <f t="shared" si="27"/>
        <v>0</v>
      </c>
    </row>
    <row r="131" spans="1:14" ht="12.75" customHeight="1">
      <c r="A131" s="35" t="s">
        <v>55</v>
      </c>
      <c r="B131" s="28" t="s">
        <v>35</v>
      </c>
      <c r="C131" s="28" t="s">
        <v>54</v>
      </c>
      <c r="D131" s="6" t="s">
        <v>8</v>
      </c>
      <c r="E131" s="6">
        <f aca="true" t="shared" si="32" ref="E131:L131">E132+E133+E134+E135</f>
        <v>0</v>
      </c>
      <c r="F131" s="6">
        <f t="shared" si="32"/>
        <v>0</v>
      </c>
      <c r="G131" s="6">
        <f t="shared" si="32"/>
        <v>901.1</v>
      </c>
      <c r="H131" s="12">
        <f t="shared" si="32"/>
        <v>0</v>
      </c>
      <c r="I131" s="12">
        <f t="shared" si="32"/>
        <v>0</v>
      </c>
      <c r="J131" s="22">
        <f t="shared" si="32"/>
        <v>0</v>
      </c>
      <c r="K131" s="12">
        <f t="shared" si="32"/>
        <v>0</v>
      </c>
      <c r="L131" s="12">
        <f t="shared" si="32"/>
        <v>0</v>
      </c>
      <c r="M131" s="12"/>
      <c r="N131" s="6">
        <f t="shared" si="27"/>
        <v>901.1</v>
      </c>
    </row>
    <row r="132" spans="1:14" ht="25.5">
      <c r="A132" s="36"/>
      <c r="B132" s="33"/>
      <c r="C132" s="33"/>
      <c r="D132" s="2" t="s">
        <v>9</v>
      </c>
      <c r="E132" s="1"/>
      <c r="F132" s="1"/>
      <c r="G132" s="1">
        <v>856</v>
      </c>
      <c r="H132" s="13"/>
      <c r="I132" s="13"/>
      <c r="J132" s="23"/>
      <c r="K132" s="13"/>
      <c r="L132" s="13"/>
      <c r="M132" s="13"/>
      <c r="N132" s="15">
        <f t="shared" si="27"/>
        <v>856</v>
      </c>
    </row>
    <row r="133" spans="1:14" ht="25.5">
      <c r="A133" s="36"/>
      <c r="B133" s="33"/>
      <c r="C133" s="33"/>
      <c r="D133" s="2" t="s">
        <v>10</v>
      </c>
      <c r="E133" s="1"/>
      <c r="F133" s="1"/>
      <c r="G133" s="1"/>
      <c r="H133" s="13"/>
      <c r="I133" s="13"/>
      <c r="J133" s="23"/>
      <c r="K133" s="13"/>
      <c r="L133" s="13"/>
      <c r="M133" s="13"/>
      <c r="N133" s="15">
        <f t="shared" si="27"/>
        <v>0</v>
      </c>
    </row>
    <row r="134" spans="1:14" ht="25.5">
      <c r="A134" s="36"/>
      <c r="B134" s="33"/>
      <c r="C134" s="33"/>
      <c r="D134" s="2" t="s">
        <v>11</v>
      </c>
      <c r="E134" s="1"/>
      <c r="F134" s="1"/>
      <c r="G134" s="1">
        <v>45.1</v>
      </c>
      <c r="H134" s="13"/>
      <c r="I134" s="13"/>
      <c r="J134" s="23"/>
      <c r="K134" s="13"/>
      <c r="L134" s="13"/>
      <c r="M134" s="13"/>
      <c r="N134" s="15">
        <f t="shared" si="27"/>
        <v>45.1</v>
      </c>
    </row>
    <row r="135" spans="1:14" ht="38.25">
      <c r="A135" s="37"/>
      <c r="B135" s="34"/>
      <c r="C135" s="34"/>
      <c r="D135" s="3" t="s">
        <v>12</v>
      </c>
      <c r="E135" s="1"/>
      <c r="F135" s="1"/>
      <c r="G135" s="1"/>
      <c r="H135" s="13"/>
      <c r="I135" s="13"/>
      <c r="J135" s="23"/>
      <c r="K135" s="13"/>
      <c r="L135" s="13"/>
      <c r="M135" s="13"/>
      <c r="N135" s="15">
        <f t="shared" si="27"/>
        <v>0</v>
      </c>
    </row>
    <row r="136" spans="1:14" ht="12.75">
      <c r="A136" s="25" t="s">
        <v>60</v>
      </c>
      <c r="B136" s="28" t="s">
        <v>35</v>
      </c>
      <c r="C136" s="28" t="s">
        <v>61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23"/>
      <c r="K136" s="12">
        <f>K138+K139</f>
        <v>1157.9</v>
      </c>
      <c r="L136" s="13"/>
      <c r="M136" s="13"/>
      <c r="N136" s="6">
        <f t="shared" si="27"/>
        <v>2385.9</v>
      </c>
    </row>
    <row r="137" spans="1:14" ht="25.5">
      <c r="A137" s="31"/>
      <c r="B137" s="29"/>
      <c r="C137" s="33"/>
      <c r="D137" s="2" t="s">
        <v>9</v>
      </c>
      <c r="E137" s="1"/>
      <c r="F137" s="1"/>
      <c r="G137" s="1"/>
      <c r="H137" s="13"/>
      <c r="I137" s="13"/>
      <c r="J137" s="23"/>
      <c r="K137" s="13"/>
      <c r="L137" s="13"/>
      <c r="M137" s="13"/>
      <c r="N137" s="15">
        <f t="shared" si="27"/>
        <v>0</v>
      </c>
    </row>
    <row r="138" spans="1:14" ht="25.5">
      <c r="A138" s="31"/>
      <c r="B138" s="29"/>
      <c r="C138" s="33"/>
      <c r="D138" s="2" t="s">
        <v>10</v>
      </c>
      <c r="E138" s="1"/>
      <c r="F138" s="1"/>
      <c r="G138" s="1"/>
      <c r="H138" s="13">
        <v>986</v>
      </c>
      <c r="I138" s="13">
        <v>180.6</v>
      </c>
      <c r="J138" s="23"/>
      <c r="K138" s="13">
        <v>1100</v>
      </c>
      <c r="L138" s="13"/>
      <c r="M138" s="13"/>
      <c r="N138" s="15">
        <f t="shared" si="27"/>
        <v>2266.6</v>
      </c>
    </row>
    <row r="139" spans="1:14" ht="25.5">
      <c r="A139" s="31"/>
      <c r="B139" s="29"/>
      <c r="C139" s="33"/>
      <c r="D139" s="2" t="s">
        <v>11</v>
      </c>
      <c r="E139" s="1"/>
      <c r="F139" s="1"/>
      <c r="G139" s="1"/>
      <c r="H139" s="13">
        <v>51.9</v>
      </c>
      <c r="I139" s="13">
        <v>9.5</v>
      </c>
      <c r="J139" s="23"/>
      <c r="K139" s="13">
        <v>57.9</v>
      </c>
      <c r="L139" s="13"/>
      <c r="M139" s="13"/>
      <c r="N139" s="15">
        <f t="shared" si="27"/>
        <v>119.3</v>
      </c>
    </row>
    <row r="140" spans="1:14" ht="38.25">
      <c r="A140" s="32"/>
      <c r="B140" s="30"/>
      <c r="C140" s="34"/>
      <c r="D140" s="3" t="s">
        <v>12</v>
      </c>
      <c r="E140" s="1"/>
      <c r="F140" s="1"/>
      <c r="G140" s="1"/>
      <c r="H140" s="13"/>
      <c r="I140" s="13"/>
      <c r="J140" s="23"/>
      <c r="K140" s="13"/>
      <c r="L140" s="13"/>
      <c r="M140" s="13"/>
      <c r="N140" s="15">
        <f t="shared" si="27"/>
        <v>0</v>
      </c>
    </row>
    <row r="141" spans="1:14" ht="12.75">
      <c r="A141" s="25" t="s">
        <v>64</v>
      </c>
      <c r="B141" s="28" t="s">
        <v>35</v>
      </c>
      <c r="C141" s="28" t="s">
        <v>65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22">
        <f>J142+J143+J144+J145</f>
        <v>854.2</v>
      </c>
      <c r="K141" s="12">
        <f>K143</f>
        <v>1346.742</v>
      </c>
      <c r="L141" s="12"/>
      <c r="M141" s="12"/>
      <c r="N141" s="6">
        <f t="shared" si="27"/>
        <v>2200.942</v>
      </c>
    </row>
    <row r="142" spans="1:14" ht="25.5">
      <c r="A142" s="31"/>
      <c r="B142" s="29"/>
      <c r="C142" s="33"/>
      <c r="D142" s="2" t="s">
        <v>9</v>
      </c>
      <c r="E142" s="1"/>
      <c r="F142" s="1"/>
      <c r="G142" s="1"/>
      <c r="H142" s="13"/>
      <c r="I142" s="13"/>
      <c r="J142" s="23"/>
      <c r="K142" s="13"/>
      <c r="L142" s="13"/>
      <c r="M142" s="13"/>
      <c r="N142" s="15">
        <f t="shared" si="27"/>
        <v>0</v>
      </c>
    </row>
    <row r="143" spans="1:14" ht="25.5">
      <c r="A143" s="31"/>
      <c r="B143" s="29"/>
      <c r="C143" s="33"/>
      <c r="D143" s="2" t="s">
        <v>10</v>
      </c>
      <c r="E143" s="1"/>
      <c r="F143" s="1"/>
      <c r="G143" s="1"/>
      <c r="H143" s="13"/>
      <c r="I143" s="13"/>
      <c r="J143" s="23"/>
      <c r="K143" s="13">
        <v>1346.742</v>
      </c>
      <c r="L143" s="13"/>
      <c r="M143" s="13"/>
      <c r="N143" s="15">
        <f t="shared" si="27"/>
        <v>1346.742</v>
      </c>
    </row>
    <row r="144" spans="1:14" ht="25.5">
      <c r="A144" s="31"/>
      <c r="B144" s="29"/>
      <c r="C144" s="33"/>
      <c r="D144" s="2" t="s">
        <v>11</v>
      </c>
      <c r="E144" s="1"/>
      <c r="F144" s="1"/>
      <c r="G144" s="1"/>
      <c r="H144" s="13"/>
      <c r="I144" s="13"/>
      <c r="J144" s="23">
        <v>854.2</v>
      </c>
      <c r="K144" s="13"/>
      <c r="L144" s="13"/>
      <c r="M144" s="13"/>
      <c r="N144" s="15">
        <f t="shared" si="27"/>
        <v>854.2</v>
      </c>
    </row>
    <row r="145" spans="1:14" ht="38.25">
      <c r="A145" s="32"/>
      <c r="B145" s="30"/>
      <c r="C145" s="34"/>
      <c r="D145" s="3" t="s">
        <v>12</v>
      </c>
      <c r="E145" s="1"/>
      <c r="F145" s="1"/>
      <c r="G145" s="1"/>
      <c r="H145" s="13"/>
      <c r="I145" s="13"/>
      <c r="J145" s="23"/>
      <c r="K145" s="13"/>
      <c r="L145" s="13"/>
      <c r="M145" s="13"/>
      <c r="N145" s="15">
        <f t="shared" si="27"/>
        <v>0</v>
      </c>
    </row>
    <row r="146" spans="1:14" ht="12.75">
      <c r="A146" s="25" t="s">
        <v>66</v>
      </c>
      <c r="B146" s="28" t="s">
        <v>35</v>
      </c>
      <c r="C146" s="28" t="s">
        <v>67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22">
        <f>J147+J148+J149+J150</f>
        <v>0</v>
      </c>
      <c r="K146" s="13"/>
      <c r="L146" s="13"/>
      <c r="M146" s="13"/>
      <c r="N146" s="6">
        <f t="shared" si="27"/>
        <v>526.3</v>
      </c>
    </row>
    <row r="147" spans="1:14" ht="25.5">
      <c r="A147" s="31"/>
      <c r="B147" s="29"/>
      <c r="C147" s="33"/>
      <c r="D147" s="2" t="s">
        <v>9</v>
      </c>
      <c r="E147" s="1"/>
      <c r="F147" s="1"/>
      <c r="G147" s="1"/>
      <c r="H147" s="13"/>
      <c r="I147" s="13"/>
      <c r="J147" s="23"/>
      <c r="K147" s="13"/>
      <c r="L147" s="13"/>
      <c r="M147" s="13"/>
      <c r="N147" s="15">
        <f t="shared" si="27"/>
        <v>0</v>
      </c>
    </row>
    <row r="148" spans="1:14" ht="25.5">
      <c r="A148" s="31"/>
      <c r="B148" s="29"/>
      <c r="C148" s="33"/>
      <c r="D148" s="2" t="s">
        <v>10</v>
      </c>
      <c r="E148" s="1"/>
      <c r="F148" s="1"/>
      <c r="G148" s="1"/>
      <c r="H148" s="13"/>
      <c r="I148" s="13">
        <v>500</v>
      </c>
      <c r="J148" s="23"/>
      <c r="K148" s="13"/>
      <c r="L148" s="13"/>
      <c r="M148" s="13"/>
      <c r="N148" s="15">
        <f t="shared" si="27"/>
        <v>500</v>
      </c>
    </row>
    <row r="149" spans="1:14" ht="25.5">
      <c r="A149" s="31"/>
      <c r="B149" s="29"/>
      <c r="C149" s="33"/>
      <c r="D149" s="2" t="s">
        <v>11</v>
      </c>
      <c r="E149" s="1"/>
      <c r="F149" s="1"/>
      <c r="G149" s="1"/>
      <c r="H149" s="13"/>
      <c r="I149" s="13">
        <v>26.3</v>
      </c>
      <c r="J149" s="23"/>
      <c r="K149" s="13"/>
      <c r="L149" s="13"/>
      <c r="M149" s="13"/>
      <c r="N149" s="15">
        <f t="shared" si="27"/>
        <v>26.3</v>
      </c>
    </row>
    <row r="150" spans="1:14" ht="38.25">
      <c r="A150" s="32"/>
      <c r="B150" s="30"/>
      <c r="C150" s="34"/>
      <c r="D150" s="3" t="s">
        <v>12</v>
      </c>
      <c r="E150" s="1"/>
      <c r="F150" s="1"/>
      <c r="G150" s="1"/>
      <c r="H150" s="13"/>
      <c r="I150" s="13"/>
      <c r="J150" s="23"/>
      <c r="K150" s="13"/>
      <c r="L150" s="13"/>
      <c r="M150" s="13"/>
      <c r="N150" s="15">
        <f t="shared" si="27"/>
        <v>0</v>
      </c>
    </row>
    <row r="151" spans="1:14" ht="12.75">
      <c r="A151" s="25" t="s">
        <v>72</v>
      </c>
      <c r="B151" s="28" t="s">
        <v>35</v>
      </c>
      <c r="C151" s="28" t="s">
        <v>76</v>
      </c>
      <c r="D151" s="19" t="s">
        <v>71</v>
      </c>
      <c r="E151" s="1"/>
      <c r="F151" s="1"/>
      <c r="G151" s="1"/>
      <c r="H151" s="13"/>
      <c r="I151" s="13"/>
      <c r="J151" s="23">
        <f>J153+J154</f>
        <v>5790</v>
      </c>
      <c r="K151" s="13"/>
      <c r="L151" s="13"/>
      <c r="M151" s="13"/>
      <c r="N151" s="6">
        <f t="shared" si="27"/>
        <v>5790</v>
      </c>
    </row>
    <row r="152" spans="1:14" ht="25.5" customHeight="1">
      <c r="A152" s="26"/>
      <c r="B152" s="29"/>
      <c r="C152" s="29"/>
      <c r="D152" s="2" t="s">
        <v>9</v>
      </c>
      <c r="E152" s="1"/>
      <c r="F152" s="1"/>
      <c r="G152" s="1"/>
      <c r="H152" s="13"/>
      <c r="I152" s="13"/>
      <c r="J152" s="23"/>
      <c r="K152" s="13"/>
      <c r="L152" s="13"/>
      <c r="M152" s="13"/>
      <c r="N152" s="15">
        <f t="shared" si="27"/>
        <v>0</v>
      </c>
    </row>
    <row r="153" spans="1:14" ht="25.5">
      <c r="A153" s="26"/>
      <c r="B153" s="29"/>
      <c r="C153" s="29"/>
      <c r="D153" s="2" t="s">
        <v>10</v>
      </c>
      <c r="E153" s="1"/>
      <c r="F153" s="1"/>
      <c r="G153" s="1"/>
      <c r="H153" s="13"/>
      <c r="I153" s="13"/>
      <c r="J153" s="23">
        <v>5500.5</v>
      </c>
      <c r="K153" s="13"/>
      <c r="L153" s="13"/>
      <c r="M153" s="13"/>
      <c r="N153" s="15">
        <f t="shared" si="27"/>
        <v>5500.5</v>
      </c>
    </row>
    <row r="154" spans="1:14" ht="25.5">
      <c r="A154" s="26"/>
      <c r="B154" s="29"/>
      <c r="C154" s="29"/>
      <c r="D154" s="2" t="s">
        <v>11</v>
      </c>
      <c r="E154" s="1"/>
      <c r="F154" s="1"/>
      <c r="G154" s="1"/>
      <c r="H154" s="13"/>
      <c r="I154" s="13"/>
      <c r="J154" s="23">
        <v>289.5</v>
      </c>
      <c r="K154" s="13"/>
      <c r="L154" s="13"/>
      <c r="M154" s="13"/>
      <c r="N154" s="15">
        <f t="shared" si="27"/>
        <v>289.5</v>
      </c>
    </row>
    <row r="155" spans="1:14" ht="97.5" customHeight="1">
      <c r="A155" s="27"/>
      <c r="B155" s="30"/>
      <c r="C155" s="30"/>
      <c r="D155" s="3" t="s">
        <v>12</v>
      </c>
      <c r="E155" s="1"/>
      <c r="F155" s="1"/>
      <c r="G155" s="1"/>
      <c r="H155" s="13"/>
      <c r="I155" s="13"/>
      <c r="J155" s="23"/>
      <c r="K155" s="13"/>
      <c r="L155" s="13"/>
      <c r="M155" s="13"/>
      <c r="N155" s="15">
        <f t="shared" si="27"/>
        <v>0</v>
      </c>
    </row>
    <row r="156" spans="1:14" ht="12.75">
      <c r="A156" s="25" t="s">
        <v>73</v>
      </c>
      <c r="B156" s="28" t="s">
        <v>35</v>
      </c>
      <c r="C156" s="28" t="s">
        <v>75</v>
      </c>
      <c r="D156" s="19" t="s">
        <v>71</v>
      </c>
      <c r="E156" s="1"/>
      <c r="F156" s="1"/>
      <c r="G156" s="1"/>
      <c r="H156" s="13"/>
      <c r="I156" s="13"/>
      <c r="J156" s="23"/>
      <c r="K156" s="12">
        <f>K158+K159</f>
        <v>6560.8</v>
      </c>
      <c r="L156" s="13"/>
      <c r="M156" s="13"/>
      <c r="N156" s="6">
        <f t="shared" si="27"/>
        <v>6560.8</v>
      </c>
    </row>
    <row r="157" spans="1:14" ht="25.5" customHeight="1">
      <c r="A157" s="26"/>
      <c r="B157" s="29"/>
      <c r="C157" s="29"/>
      <c r="D157" s="2" t="s">
        <v>9</v>
      </c>
      <c r="E157" s="1"/>
      <c r="F157" s="1"/>
      <c r="G157" s="1"/>
      <c r="H157" s="13"/>
      <c r="I157" s="13"/>
      <c r="J157" s="23"/>
      <c r="K157" s="13"/>
      <c r="L157" s="13"/>
      <c r="M157" s="13"/>
      <c r="N157" s="15">
        <f t="shared" si="27"/>
        <v>0</v>
      </c>
    </row>
    <row r="158" spans="1:14" ht="25.5">
      <c r="A158" s="26"/>
      <c r="B158" s="29"/>
      <c r="C158" s="29"/>
      <c r="D158" s="2" t="s">
        <v>10</v>
      </c>
      <c r="E158" s="1"/>
      <c r="F158" s="1"/>
      <c r="G158" s="1"/>
      <c r="H158" s="13"/>
      <c r="I158" s="13"/>
      <c r="J158" s="23" t="s">
        <v>70</v>
      </c>
      <c r="K158" s="13">
        <v>6232.7</v>
      </c>
      <c r="L158" s="13"/>
      <c r="M158" s="13"/>
      <c r="N158" s="15">
        <f t="shared" si="27"/>
        <v>6232.7</v>
      </c>
    </row>
    <row r="159" spans="1:14" ht="25.5">
      <c r="A159" s="26"/>
      <c r="B159" s="29"/>
      <c r="C159" s="29"/>
      <c r="D159" s="2" t="s">
        <v>11</v>
      </c>
      <c r="E159" s="1"/>
      <c r="F159" s="1"/>
      <c r="G159" s="1"/>
      <c r="H159" s="13"/>
      <c r="I159" s="13"/>
      <c r="J159" s="23" t="s">
        <v>70</v>
      </c>
      <c r="K159" s="13">
        <v>328.1</v>
      </c>
      <c r="L159" s="13"/>
      <c r="M159" s="13"/>
      <c r="N159" s="15">
        <f t="shared" si="27"/>
        <v>328.1</v>
      </c>
    </row>
    <row r="160" spans="1:14" ht="38.25">
      <c r="A160" s="27"/>
      <c r="B160" s="30"/>
      <c r="C160" s="30"/>
      <c r="D160" s="3" t="s">
        <v>12</v>
      </c>
      <c r="E160" s="1"/>
      <c r="F160" s="1"/>
      <c r="G160" s="1"/>
      <c r="H160" s="13"/>
      <c r="I160" s="13"/>
      <c r="J160" s="23"/>
      <c r="K160" s="13"/>
      <c r="L160" s="13"/>
      <c r="M160" s="13"/>
      <c r="N160" s="15">
        <f t="shared" si="27"/>
        <v>0</v>
      </c>
    </row>
    <row r="161" spans="1:14" ht="12.75">
      <c r="A161" s="25" t="s">
        <v>74</v>
      </c>
      <c r="B161" s="28" t="s">
        <v>35</v>
      </c>
      <c r="C161" s="28" t="s">
        <v>77</v>
      </c>
      <c r="D161" s="19" t="s">
        <v>71</v>
      </c>
      <c r="E161" s="1"/>
      <c r="F161" s="1"/>
      <c r="G161" s="1"/>
      <c r="H161" s="13"/>
      <c r="I161" s="13"/>
      <c r="J161" s="23"/>
      <c r="K161" s="12">
        <f>K162+K164</f>
        <v>1146.2</v>
      </c>
      <c r="L161" s="13"/>
      <c r="M161" s="13"/>
      <c r="N161" s="6">
        <f t="shared" si="27"/>
        <v>1146.2</v>
      </c>
    </row>
    <row r="162" spans="1:14" ht="25.5" customHeight="1">
      <c r="A162" s="26"/>
      <c r="B162" s="29"/>
      <c r="C162" s="29"/>
      <c r="D162" s="2" t="s">
        <v>9</v>
      </c>
      <c r="E162" s="1"/>
      <c r="F162" s="1"/>
      <c r="G162" s="1"/>
      <c r="H162" s="13"/>
      <c r="I162" s="13"/>
      <c r="J162" s="23"/>
      <c r="K162" s="13">
        <v>1134.7</v>
      </c>
      <c r="L162" s="13"/>
      <c r="M162" s="13"/>
      <c r="N162" s="15">
        <f t="shared" si="27"/>
        <v>1134.7</v>
      </c>
    </row>
    <row r="163" spans="1:14" ht="25.5">
      <c r="A163" s="26"/>
      <c r="B163" s="29"/>
      <c r="C163" s="29"/>
      <c r="D163" s="2" t="s">
        <v>10</v>
      </c>
      <c r="E163" s="1"/>
      <c r="F163" s="1"/>
      <c r="G163" s="1"/>
      <c r="H163" s="13"/>
      <c r="I163" s="13"/>
      <c r="J163" s="23" t="s">
        <v>70</v>
      </c>
      <c r="L163" s="13"/>
      <c r="M163" s="13"/>
      <c r="N163" s="15">
        <f t="shared" si="27"/>
        <v>0</v>
      </c>
    </row>
    <row r="164" spans="1:14" ht="25.5">
      <c r="A164" s="26"/>
      <c r="B164" s="29"/>
      <c r="C164" s="29"/>
      <c r="D164" s="2" t="s">
        <v>11</v>
      </c>
      <c r="E164" s="1"/>
      <c r="F164" s="1"/>
      <c r="G164" s="1"/>
      <c r="H164" s="13"/>
      <c r="I164" s="13"/>
      <c r="J164" s="23" t="s">
        <v>70</v>
      </c>
      <c r="K164" s="13">
        <v>11.5</v>
      </c>
      <c r="L164" s="13"/>
      <c r="M164" s="13"/>
      <c r="N164" s="15">
        <f t="shared" si="27"/>
        <v>11.5</v>
      </c>
    </row>
    <row r="165" spans="1:14" ht="38.25">
      <c r="A165" s="27"/>
      <c r="B165" s="30"/>
      <c r="C165" s="30"/>
      <c r="D165" s="3" t="s">
        <v>12</v>
      </c>
      <c r="E165" s="1"/>
      <c r="F165" s="1"/>
      <c r="G165" s="1"/>
      <c r="H165" s="13"/>
      <c r="I165" s="13"/>
      <c r="J165" s="23"/>
      <c r="K165" s="13"/>
      <c r="L165" s="13"/>
      <c r="M165" s="13"/>
      <c r="N165" s="15">
        <f t="shared" si="27"/>
        <v>0</v>
      </c>
    </row>
  </sheetData>
  <sheetProtection/>
  <mergeCells count="99"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6"/>
    <mergeCell ref="B22:B26"/>
    <mergeCell ref="C22:C26"/>
    <mergeCell ref="I19:I21"/>
    <mergeCell ref="J19:J21"/>
    <mergeCell ref="K19:K21"/>
    <mergeCell ref="L19:L21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5:A99"/>
    <mergeCell ref="B95:B99"/>
    <mergeCell ref="C95:C99"/>
    <mergeCell ref="A100:A104"/>
    <mergeCell ref="B100:B104"/>
    <mergeCell ref="C100:C104"/>
    <mergeCell ref="A105:A109"/>
    <mergeCell ref="B105:B109"/>
    <mergeCell ref="C105:C109"/>
    <mergeCell ref="A110:A114"/>
    <mergeCell ref="B110:B114"/>
    <mergeCell ref="C110:C114"/>
    <mergeCell ref="A116:A120"/>
    <mergeCell ref="B116:B120"/>
    <mergeCell ref="C116:C120"/>
    <mergeCell ref="A121:A125"/>
    <mergeCell ref="B121:B125"/>
    <mergeCell ref="C121:C125"/>
    <mergeCell ref="A126:A130"/>
    <mergeCell ref="B126:B130"/>
    <mergeCell ref="C126:C130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61:A165"/>
    <mergeCell ref="B161:B165"/>
    <mergeCell ref="C161:C165"/>
    <mergeCell ref="A151:A155"/>
    <mergeCell ref="B151:B155"/>
    <mergeCell ref="C151:C155"/>
    <mergeCell ref="A156:A160"/>
    <mergeCell ref="B156:B160"/>
    <mergeCell ref="C156:C16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2020-03-30T06:59:55Z</cp:lastPrinted>
  <dcterms:created xsi:type="dcterms:W3CDTF">1996-10-08T23:32:33Z</dcterms:created>
  <dcterms:modified xsi:type="dcterms:W3CDTF">2020-03-30T07:01:54Z</dcterms:modified>
  <cp:category/>
  <cp:version/>
  <cp:contentType/>
  <cp:contentStatus/>
</cp:coreProperties>
</file>