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<sst xmlns="http://schemas.openxmlformats.org/spreadsheetml/2006/main" count="86" uniqueCount="43">
  <si>
    <t>приложение №3</t>
  </si>
  <si>
    <t>к подпрограмме "Развитие</t>
  </si>
  <si>
    <t>агропромышленного комплекса"</t>
  </si>
  <si>
    <t>Прогнозная (справочная) оценка ресурсного обеспечения</t>
  </si>
  <si>
    <t>реализации муниципальной программы</t>
  </si>
  <si>
    <t>за счет всех источников финансирования</t>
  </si>
  <si>
    <t>Статус</t>
  </si>
  <si>
    <t>Наименование муниципальной программы, отдельного мероприятия</t>
  </si>
  <si>
    <t>Источники финансирования</t>
  </si>
  <si>
    <t>Оценка расходов (тыс.рублей)</t>
  </si>
  <si>
    <t>Всего</t>
  </si>
  <si>
    <t>2015г</t>
  </si>
  <si>
    <t>2016г</t>
  </si>
  <si>
    <t>2020г</t>
  </si>
  <si>
    <t>2019г</t>
  </si>
  <si>
    <t>Муниципальная программа</t>
  </si>
  <si>
    <t>Развитие экономического потенциала и формирование благоприятного инвестиционного климата в Кильмезском районе 2014-2020годы</t>
  </si>
  <si>
    <t>всего</t>
  </si>
  <si>
    <t>федеральный бюджет</t>
  </si>
  <si>
    <t>областной бюджет</t>
  </si>
  <si>
    <t>местный бюджет</t>
  </si>
  <si>
    <t>государственные внебюджетные фонды</t>
  </si>
  <si>
    <t>территориальные государственные внебюджетные фонды</t>
  </si>
  <si>
    <t>иные внебюджетные источники</t>
  </si>
  <si>
    <t>Подпрограмма</t>
  </si>
  <si>
    <t>Развитие агропромышленного комплекса</t>
  </si>
  <si>
    <t>Отдельное мероприятие</t>
  </si>
  <si>
    <t>Комплексная оценка уровня социально-экономического развития муниципальных образований Кильмезского района</t>
  </si>
  <si>
    <t>Устойчивое развитие сельских территорий Кильмезского района Кировской области на 2014-2017 годы и на период до 2020 года</t>
  </si>
  <si>
    <t xml:space="preserve"> в том числе: предоставление социальных выплат на строительство (приобретение) жилья гражданам РФ, проживающим в сельской местности, в том числе молодым специалистами</t>
  </si>
  <si>
    <t>Выделение земельных участков из земель сельскохозяйственного назначения в счёт невостребованных земельных долей</t>
  </si>
  <si>
    <t>Организация и содержание скотомогильников на территории района</t>
  </si>
  <si>
    <t>Организация проведения мероприятий по предупреждению и ликвидации болезней животных и их лечению в части организации и проведения отлова, учета и содержания и использования безнадзорных домашних животных на территории района</t>
  </si>
  <si>
    <t>отдельное мероприятие не вошедшее в программу</t>
  </si>
  <si>
    <t>Всероссийская сельскохозяйственная перепись</t>
  </si>
  <si>
    <t>государственные внебюджетные источники</t>
  </si>
  <si>
    <t>УТВЕРЖДЕНО</t>
  </si>
  <si>
    <t>постановлением администрации</t>
  </si>
  <si>
    <t>Кильмезского района</t>
  </si>
  <si>
    <t>в том числе: проектирование, строительство и реконструкция, капитальный ремонт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</t>
  </si>
  <si>
    <t>Приложение №2</t>
  </si>
  <si>
    <t>2021г</t>
  </si>
  <si>
    <t xml:space="preserve">от 25.12.2018 № 547                                        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</si>
</sst>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b/>
      <sz val="9"/>
      <name val="Arial Cyr"/>
      <family val="0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/>
    </xf>
    <xf numFmtId="0" fontId="2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2" fontId="2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0" fillId="0" borderId="1" xfId="0" applyFont="1" applyBorder="1" applyAlignment="1">
      <alignment/>
    </xf>
    <xf numFmtId="0" fontId="5" fillId="0" borderId="0" xfId="0" applyFont="1" applyAlignment="1">
      <alignment/>
    </xf>
    <xf numFmtId="168" fontId="2" fillId="0" borderId="1" xfId="0" applyNumberFormat="1" applyFont="1" applyBorder="1" applyAlignment="1">
      <alignment/>
    </xf>
    <xf numFmtId="168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168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3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0" fillId="0" borderId="2" xfId="0" applyBorder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view="pageBreakPreview" zoomScaleSheetLayoutView="100" workbookViewId="0" topLeftCell="A22">
      <selection activeCell="L8" sqref="L8"/>
    </sheetView>
  </sheetViews>
  <sheetFormatPr defaultColWidth="9.00390625" defaultRowHeight="12.75"/>
  <cols>
    <col min="1" max="1" width="14.875" style="0" customWidth="1"/>
    <col min="3" max="3" width="17.625" style="0" customWidth="1"/>
    <col min="5" max="5" width="10.875" style="0" customWidth="1"/>
    <col min="14" max="14" width="9.625" style="0" bestFit="1" customWidth="1"/>
  </cols>
  <sheetData>
    <row r="1" spans="11:13" ht="18.75">
      <c r="K1" s="60" t="s">
        <v>40</v>
      </c>
      <c r="L1" s="60"/>
      <c r="M1" s="60"/>
    </row>
    <row r="2" spans="11:13" ht="32.25" customHeight="1">
      <c r="K2" s="60" t="s">
        <v>36</v>
      </c>
      <c r="L2" s="60"/>
      <c r="M2" s="60"/>
    </row>
    <row r="3" spans="11:13" ht="18.75">
      <c r="K3" s="60" t="s">
        <v>37</v>
      </c>
      <c r="L3" s="60"/>
      <c r="M3" s="60"/>
    </row>
    <row r="4" spans="1:13" ht="18.75">
      <c r="A4" t="s">
        <v>0</v>
      </c>
      <c r="K4" s="60" t="s">
        <v>38</v>
      </c>
      <c r="L4" s="60"/>
      <c r="M4" s="60"/>
    </row>
    <row r="5" spans="1:14" ht="18.75">
      <c r="A5" t="s">
        <v>1</v>
      </c>
      <c r="K5" s="60" t="s">
        <v>42</v>
      </c>
      <c r="L5" s="60"/>
      <c r="M5" s="60"/>
      <c r="N5" s="12"/>
    </row>
    <row r="6" spans="1:14" ht="12.75">
      <c r="A6" t="s">
        <v>2</v>
      </c>
      <c r="K6" s="12"/>
      <c r="L6" s="12"/>
      <c r="M6" s="12"/>
      <c r="N6" s="12"/>
    </row>
    <row r="7" spans="3:8" ht="12.75">
      <c r="C7" s="57" t="s">
        <v>3</v>
      </c>
      <c r="D7" s="57"/>
      <c r="E7" s="57"/>
      <c r="F7" s="57"/>
      <c r="G7" s="57"/>
      <c r="H7" s="57"/>
    </row>
    <row r="8" spans="3:8" ht="12.75">
      <c r="C8" s="57" t="s">
        <v>4</v>
      </c>
      <c r="D8" s="57"/>
      <c r="E8" s="57"/>
      <c r="F8" s="57"/>
      <c r="G8" s="57"/>
      <c r="H8" s="57"/>
    </row>
    <row r="9" spans="3:8" ht="12.75">
      <c r="C9" s="57" t="s">
        <v>5</v>
      </c>
      <c r="D9" s="57"/>
      <c r="E9" s="57"/>
      <c r="F9" s="57"/>
      <c r="G9" s="57"/>
      <c r="H9" s="57"/>
    </row>
    <row r="10" spans="1:14" ht="12.75" customHeight="1">
      <c r="A10" s="49" t="s">
        <v>6</v>
      </c>
      <c r="B10" s="51" t="s">
        <v>7</v>
      </c>
      <c r="C10" s="52"/>
      <c r="D10" s="23" t="s">
        <v>8</v>
      </c>
      <c r="E10" s="24"/>
      <c r="F10" s="32" t="s">
        <v>9</v>
      </c>
      <c r="G10" s="58"/>
      <c r="H10" s="58"/>
      <c r="I10" s="58"/>
      <c r="J10" s="58"/>
      <c r="K10" s="58"/>
      <c r="L10" s="59"/>
      <c r="M10" s="15"/>
      <c r="N10" s="1"/>
    </row>
    <row r="11" spans="1:15" ht="30" customHeight="1">
      <c r="A11" s="50"/>
      <c r="B11" s="53"/>
      <c r="C11" s="54"/>
      <c r="D11" s="25"/>
      <c r="E11" s="26"/>
      <c r="F11" s="2">
        <v>2014</v>
      </c>
      <c r="G11" s="2" t="s">
        <v>11</v>
      </c>
      <c r="H11" s="2" t="s">
        <v>12</v>
      </c>
      <c r="I11" s="2">
        <v>2017</v>
      </c>
      <c r="J11" s="17">
        <v>2018</v>
      </c>
      <c r="K11" s="17" t="s">
        <v>14</v>
      </c>
      <c r="L11" s="17" t="s">
        <v>13</v>
      </c>
      <c r="M11" s="17" t="s">
        <v>41</v>
      </c>
      <c r="N11" s="4" t="s">
        <v>10</v>
      </c>
      <c r="O11" s="12"/>
    </row>
    <row r="12" spans="1:15" ht="29.25" customHeight="1">
      <c r="A12" s="29" t="s">
        <v>15</v>
      </c>
      <c r="B12" s="23" t="s">
        <v>16</v>
      </c>
      <c r="C12" s="24"/>
      <c r="D12" s="32" t="s">
        <v>17</v>
      </c>
      <c r="E12" s="33"/>
      <c r="F12" s="6">
        <f>F13+F14+F15+F16+F17+F18</f>
        <v>9525.4</v>
      </c>
      <c r="G12" s="6">
        <f aca="true" t="shared" si="0" ref="G12:L12">G13+G14+G15+G16+G17+G18</f>
        <v>10571.079999999998</v>
      </c>
      <c r="H12" s="6">
        <f t="shared" si="0"/>
        <v>6088.196</v>
      </c>
      <c r="I12" s="13">
        <f t="shared" si="0"/>
        <v>3162.234</v>
      </c>
      <c r="J12" s="13">
        <f t="shared" si="0"/>
        <v>3867.317</v>
      </c>
      <c r="K12" s="13">
        <f t="shared" si="0"/>
        <v>2024.9</v>
      </c>
      <c r="L12" s="6">
        <f t="shared" si="0"/>
        <v>2264.877</v>
      </c>
      <c r="M12" s="6">
        <f>M13+M14+M15+M16+M17+M18</f>
        <v>2033.877</v>
      </c>
      <c r="N12" s="13">
        <f>N13+N14+N15+N16+N17+N18</f>
        <v>39537.880999999994</v>
      </c>
      <c r="O12" s="12"/>
    </row>
    <row r="13" spans="1:15" ht="16.5" customHeight="1">
      <c r="A13" s="30"/>
      <c r="B13" s="25"/>
      <c r="C13" s="26"/>
      <c r="D13" s="32" t="s">
        <v>18</v>
      </c>
      <c r="E13" s="33"/>
      <c r="F13" s="5">
        <f>F20+F27+F34+F49+F58</f>
        <v>6687.2</v>
      </c>
      <c r="G13" s="5">
        <f aca="true" t="shared" si="1" ref="G13:L13">G20+G27+G34+G49+G58</f>
        <v>7226.5199999999995</v>
      </c>
      <c r="H13" s="5">
        <f t="shared" si="1"/>
        <v>3867.381</v>
      </c>
      <c r="I13" s="5">
        <f t="shared" si="1"/>
        <v>2601.003</v>
      </c>
      <c r="J13" s="18">
        <f t="shared" si="1"/>
        <v>2500.045</v>
      </c>
      <c r="K13" s="18">
        <f t="shared" si="1"/>
        <v>1458.3</v>
      </c>
      <c r="L13" s="18">
        <f t="shared" si="1"/>
        <v>1576.14</v>
      </c>
      <c r="M13" s="18">
        <f>M20+M27+M34+M49+M58</f>
        <v>1389.44</v>
      </c>
      <c r="N13" s="6">
        <f>F13+G13+H13+I13+J13+K13+L13+M13</f>
        <v>27306.028999999995</v>
      </c>
      <c r="O13" s="12"/>
    </row>
    <row r="14" spans="1:15" ht="15" customHeight="1">
      <c r="A14" s="30"/>
      <c r="B14" s="25"/>
      <c r="C14" s="26"/>
      <c r="D14" s="32" t="s">
        <v>19</v>
      </c>
      <c r="E14" s="33"/>
      <c r="F14" s="14">
        <f>F21+F28+F35+F50+F59</f>
        <v>2824.2000000000003</v>
      </c>
      <c r="G14" s="14">
        <f>G21+G28+G35+G50+G53+G56</f>
        <v>2805.1</v>
      </c>
      <c r="H14" s="14">
        <f>H21+H28+H35+H50+H53+H56</f>
        <v>1683.2250000000001</v>
      </c>
      <c r="I14" s="14">
        <f>I21+I28+I35+I50+I53+I55</f>
        <v>548.631</v>
      </c>
      <c r="J14" s="19">
        <f>J21+J28+J35+J50+J53+J55</f>
        <v>875.285</v>
      </c>
      <c r="K14" s="19">
        <f>K21+K28+K35+K50+K53+K55</f>
        <v>505.6</v>
      </c>
      <c r="L14" s="19">
        <f>L21+L28+L35+L50+L53+L55</f>
        <v>219.27</v>
      </c>
      <c r="M14" s="18">
        <f>M21+M28+M35+M50+M53+M55</f>
        <v>174.97</v>
      </c>
      <c r="N14" s="13">
        <f>F14+G14+H14+I14+J14+K14+L14+M14</f>
        <v>9636.281</v>
      </c>
      <c r="O14" s="12"/>
    </row>
    <row r="15" spans="1:15" ht="15" customHeight="1">
      <c r="A15" s="30"/>
      <c r="B15" s="25"/>
      <c r="C15" s="26"/>
      <c r="D15" s="32" t="s">
        <v>20</v>
      </c>
      <c r="E15" s="33"/>
      <c r="F15" s="5">
        <f>F22+F29+F36+F51+F60</f>
        <v>14</v>
      </c>
      <c r="G15" s="5">
        <f aca="true" t="shared" si="2" ref="G15:M15">G22+G29+G36+G51+G60</f>
        <v>6.3</v>
      </c>
      <c r="H15" s="5">
        <f t="shared" si="2"/>
        <v>7.9</v>
      </c>
      <c r="I15" s="5">
        <f>I22+I29+I36+I51+I60+I56</f>
        <v>12.6</v>
      </c>
      <c r="J15" s="18">
        <f t="shared" si="2"/>
        <v>22.52</v>
      </c>
      <c r="K15" s="18">
        <f t="shared" si="2"/>
        <v>11</v>
      </c>
      <c r="L15" s="18">
        <f t="shared" si="2"/>
        <v>0</v>
      </c>
      <c r="M15" s="18">
        <f t="shared" si="2"/>
        <v>0</v>
      </c>
      <c r="N15" s="6">
        <f>F15+G15+H15+I15+J15+K15+L15</f>
        <v>74.32000000000001</v>
      </c>
      <c r="O15" s="12"/>
    </row>
    <row r="16" spans="1:15" ht="38.25" customHeight="1">
      <c r="A16" s="30"/>
      <c r="B16" s="25"/>
      <c r="C16" s="26"/>
      <c r="D16" s="21" t="s">
        <v>35</v>
      </c>
      <c r="E16" s="22"/>
      <c r="F16" s="5">
        <f>F23+F30</f>
        <v>0</v>
      </c>
      <c r="G16" s="5">
        <f aca="true" t="shared" si="3" ref="G16:L16">G23+G30</f>
        <v>0</v>
      </c>
      <c r="H16" s="5">
        <f t="shared" si="3"/>
        <v>0</v>
      </c>
      <c r="I16" s="5">
        <f t="shared" si="3"/>
        <v>0</v>
      </c>
      <c r="J16" s="18">
        <f t="shared" si="3"/>
        <v>0</v>
      </c>
      <c r="K16" s="18">
        <f t="shared" si="3"/>
        <v>0</v>
      </c>
      <c r="L16" s="18">
        <f t="shared" si="3"/>
        <v>0</v>
      </c>
      <c r="M16" s="18">
        <f>M23+M30+M52+M61</f>
        <v>0</v>
      </c>
      <c r="N16" s="6">
        <f>F16+G16+H16+I16+J16+K16+L16</f>
        <v>0</v>
      </c>
      <c r="O16" s="12"/>
    </row>
    <row r="17" spans="1:15" ht="42" customHeight="1">
      <c r="A17" s="30"/>
      <c r="B17" s="25"/>
      <c r="C17" s="26"/>
      <c r="D17" s="21" t="s">
        <v>22</v>
      </c>
      <c r="E17" s="22"/>
      <c r="F17" s="5">
        <f>F24+F31</f>
        <v>0</v>
      </c>
      <c r="G17" s="5">
        <f aca="true" t="shared" si="4" ref="G17:L17">G24+G31</f>
        <v>0</v>
      </c>
      <c r="H17" s="5">
        <f t="shared" si="4"/>
        <v>0</v>
      </c>
      <c r="I17" s="5">
        <f t="shared" si="4"/>
        <v>0</v>
      </c>
      <c r="J17" s="18">
        <f t="shared" si="4"/>
        <v>0</v>
      </c>
      <c r="K17" s="18">
        <f t="shared" si="4"/>
        <v>0</v>
      </c>
      <c r="L17" s="18">
        <f t="shared" si="4"/>
        <v>0</v>
      </c>
      <c r="M17" s="18">
        <f>M24+M31+M53+M62</f>
        <v>0</v>
      </c>
      <c r="N17" s="6">
        <f>F17+G17+H17+I17+J17+K17+L17</f>
        <v>0</v>
      </c>
      <c r="O17" s="12"/>
    </row>
    <row r="18" spans="1:15" ht="35.25" customHeight="1">
      <c r="A18" s="31"/>
      <c r="B18" s="27"/>
      <c r="C18" s="28"/>
      <c r="D18" s="21" t="s">
        <v>23</v>
      </c>
      <c r="E18" s="22"/>
      <c r="F18" s="5">
        <f>F25+F32+F37+F42+F47</f>
        <v>0</v>
      </c>
      <c r="G18" s="5">
        <f aca="true" t="shared" si="5" ref="G18:L18">G25+G32+G37</f>
        <v>533.16</v>
      </c>
      <c r="H18" s="5">
        <f t="shared" si="5"/>
        <v>529.69</v>
      </c>
      <c r="I18" s="5">
        <f t="shared" si="5"/>
        <v>0</v>
      </c>
      <c r="J18" s="18">
        <f t="shared" si="5"/>
        <v>469.467</v>
      </c>
      <c r="K18" s="18">
        <f t="shared" si="5"/>
        <v>50</v>
      </c>
      <c r="L18" s="18">
        <f t="shared" si="5"/>
        <v>469.467</v>
      </c>
      <c r="M18" s="18">
        <f>M25+M32+M37</f>
        <v>469.467</v>
      </c>
      <c r="N18" s="6">
        <f>F18+G18+H18+I18+J18+K18+L18+M18</f>
        <v>2521.251</v>
      </c>
      <c r="O18" s="12"/>
    </row>
    <row r="19" spans="1:15" ht="24" customHeight="1">
      <c r="A19" s="29" t="s">
        <v>24</v>
      </c>
      <c r="B19" s="23" t="s">
        <v>25</v>
      </c>
      <c r="C19" s="24"/>
      <c r="D19" s="32" t="s">
        <v>17</v>
      </c>
      <c r="E19" s="33"/>
      <c r="F19" s="4">
        <f>F20+F21+F22+F23+F25</f>
        <v>9235.6</v>
      </c>
      <c r="G19" s="4">
        <f aca="true" t="shared" si="6" ref="G19:N19">G20+G21+G22+G23+G25</f>
        <v>8663.5</v>
      </c>
      <c r="H19" s="6">
        <f t="shared" si="6"/>
        <v>3854.1059999999998</v>
      </c>
      <c r="I19" s="4">
        <f t="shared" si="6"/>
        <v>3122.134</v>
      </c>
      <c r="J19" s="4">
        <f t="shared" si="6"/>
        <v>1588.52</v>
      </c>
      <c r="K19" s="4">
        <f t="shared" si="6"/>
        <v>1012.6999999999999</v>
      </c>
      <c r="L19" s="4">
        <f t="shared" si="6"/>
        <v>671</v>
      </c>
      <c r="M19" s="6">
        <f t="shared" si="6"/>
        <v>437</v>
      </c>
      <c r="N19" s="4">
        <f t="shared" si="6"/>
        <v>28584.559999999998</v>
      </c>
      <c r="O19" s="12"/>
    </row>
    <row r="20" spans="1:15" ht="12.75">
      <c r="A20" s="30"/>
      <c r="B20" s="25"/>
      <c r="C20" s="26"/>
      <c r="D20" s="32" t="s">
        <v>18</v>
      </c>
      <c r="E20" s="33"/>
      <c r="F20" s="1">
        <v>6687.2</v>
      </c>
      <c r="G20" s="1">
        <v>6355.7</v>
      </c>
      <c r="H20" s="5">
        <v>2722.191</v>
      </c>
      <c r="I20" s="1">
        <v>2601.003</v>
      </c>
      <c r="J20" s="11">
        <v>1459.405</v>
      </c>
      <c r="K20" s="11">
        <v>808.3</v>
      </c>
      <c r="L20" s="11">
        <v>535.5</v>
      </c>
      <c r="M20" s="11">
        <v>348.8</v>
      </c>
      <c r="N20" s="18">
        <f>F20+G20+H20+I20+J20+K20+L20+M20</f>
        <v>21518.099</v>
      </c>
      <c r="O20" s="12"/>
    </row>
    <row r="21" spans="1:15" ht="12.75">
      <c r="A21" s="30"/>
      <c r="B21" s="25"/>
      <c r="C21" s="26"/>
      <c r="D21" s="32" t="s">
        <v>19</v>
      </c>
      <c r="E21" s="33"/>
      <c r="F21" s="1">
        <v>2548.4</v>
      </c>
      <c r="G21" s="1">
        <v>2307.8</v>
      </c>
      <c r="H21" s="1">
        <v>1131.915</v>
      </c>
      <c r="I21" s="1">
        <v>521.131</v>
      </c>
      <c r="J21" s="11">
        <v>129.115</v>
      </c>
      <c r="K21" s="11">
        <v>204.4</v>
      </c>
      <c r="L21" s="11">
        <v>135.5</v>
      </c>
      <c r="M21" s="11">
        <v>88.2</v>
      </c>
      <c r="N21" s="11">
        <f>F21+G21+H21+I21+J21+K21+L21+M21</f>
        <v>7066.461</v>
      </c>
      <c r="O21" s="12"/>
    </row>
    <row r="22" spans="1:15" ht="12.75">
      <c r="A22" s="30"/>
      <c r="B22" s="25"/>
      <c r="C22" s="26"/>
      <c r="D22" s="32" t="s">
        <v>20</v>
      </c>
      <c r="E22" s="33"/>
      <c r="F22" s="1"/>
      <c r="G22" s="1"/>
      <c r="H22" s="1"/>
      <c r="I22" s="1"/>
      <c r="J22" s="11"/>
      <c r="K22" s="11"/>
      <c r="L22" s="11"/>
      <c r="M22" s="11"/>
      <c r="N22" s="11">
        <f aca="true" t="shared" si="7" ref="N22:N32">F22+G22+H22+I22+J22+K22+L22</f>
        <v>0</v>
      </c>
      <c r="O22" s="12"/>
    </row>
    <row r="23" spans="1:15" ht="45" customHeight="1">
      <c r="A23" s="30"/>
      <c r="B23" s="25"/>
      <c r="C23" s="26"/>
      <c r="D23" s="21" t="s">
        <v>35</v>
      </c>
      <c r="E23" s="22"/>
      <c r="F23" s="1"/>
      <c r="G23" s="1"/>
      <c r="H23" s="1"/>
      <c r="I23" s="1"/>
      <c r="J23" s="11"/>
      <c r="K23" s="11"/>
      <c r="L23" s="11"/>
      <c r="M23" s="11"/>
      <c r="N23" s="11">
        <f t="shared" si="7"/>
        <v>0</v>
      </c>
      <c r="O23" s="12"/>
    </row>
    <row r="24" spans="1:15" ht="41.25" customHeight="1">
      <c r="A24" s="30"/>
      <c r="B24" s="25"/>
      <c r="C24" s="26"/>
      <c r="D24" s="21" t="s">
        <v>22</v>
      </c>
      <c r="E24" s="22"/>
      <c r="F24" s="1"/>
      <c r="G24" s="1"/>
      <c r="H24" s="1"/>
      <c r="I24" s="1"/>
      <c r="J24" s="11"/>
      <c r="K24" s="11"/>
      <c r="L24" s="11"/>
      <c r="M24" s="11"/>
      <c r="N24" s="11">
        <f t="shared" si="7"/>
        <v>0</v>
      </c>
      <c r="O24" s="12"/>
    </row>
    <row r="25" spans="1:15" ht="29.25" customHeight="1">
      <c r="A25" s="31"/>
      <c r="B25" s="27"/>
      <c r="C25" s="28"/>
      <c r="D25" s="21" t="s">
        <v>23</v>
      </c>
      <c r="E25" s="22"/>
      <c r="F25" s="1"/>
      <c r="G25" s="1"/>
      <c r="H25" s="1"/>
      <c r="I25" s="1"/>
      <c r="J25" s="11"/>
      <c r="K25" s="11"/>
      <c r="L25" s="11"/>
      <c r="M25" s="11"/>
      <c r="N25" s="11">
        <f t="shared" si="7"/>
        <v>0</v>
      </c>
      <c r="O25" s="12"/>
    </row>
    <row r="26" spans="1:15" ht="16.5" customHeight="1">
      <c r="A26" s="29" t="s">
        <v>26</v>
      </c>
      <c r="B26" s="23" t="s">
        <v>27</v>
      </c>
      <c r="C26" s="24"/>
      <c r="D26" s="32" t="s">
        <v>17</v>
      </c>
      <c r="E26" s="33"/>
      <c r="F26" s="4">
        <f>F27+F28+F29+F30+F31+F32</f>
        <v>0</v>
      </c>
      <c r="G26" s="4">
        <f aca="true" t="shared" si="8" ref="G26:M26">G27+G28+G29+G30+G31+G32</f>
        <v>0</v>
      </c>
      <c r="H26" s="4">
        <f t="shared" si="8"/>
        <v>0</v>
      </c>
      <c r="I26" s="4">
        <f t="shared" si="8"/>
        <v>0</v>
      </c>
      <c r="J26" s="4">
        <f t="shared" si="8"/>
        <v>0</v>
      </c>
      <c r="K26" s="4">
        <f t="shared" si="8"/>
        <v>0</v>
      </c>
      <c r="L26" s="4">
        <f t="shared" si="8"/>
        <v>0</v>
      </c>
      <c r="M26" s="4">
        <f t="shared" si="8"/>
        <v>0</v>
      </c>
      <c r="N26" s="4">
        <f t="shared" si="7"/>
        <v>0</v>
      </c>
      <c r="O26" s="12"/>
    </row>
    <row r="27" spans="1:15" ht="14.25" customHeight="1">
      <c r="A27" s="30"/>
      <c r="B27" s="25"/>
      <c r="C27" s="26"/>
      <c r="D27" s="32" t="s">
        <v>18</v>
      </c>
      <c r="E27" s="33"/>
      <c r="F27" s="1"/>
      <c r="G27" s="1"/>
      <c r="H27" s="1"/>
      <c r="I27" s="1"/>
      <c r="J27" s="11"/>
      <c r="K27" s="11"/>
      <c r="L27" s="11"/>
      <c r="M27" s="11"/>
      <c r="N27" s="11">
        <f t="shared" si="7"/>
        <v>0</v>
      </c>
      <c r="O27" s="12"/>
    </row>
    <row r="28" spans="1:15" ht="14.25" customHeight="1">
      <c r="A28" s="30"/>
      <c r="B28" s="25"/>
      <c r="C28" s="26"/>
      <c r="D28" s="32" t="s">
        <v>19</v>
      </c>
      <c r="E28" s="33"/>
      <c r="F28" s="1"/>
      <c r="G28" s="1"/>
      <c r="H28" s="1"/>
      <c r="I28" s="1"/>
      <c r="J28" s="11"/>
      <c r="K28" s="11"/>
      <c r="L28" s="11"/>
      <c r="M28" s="11"/>
      <c r="N28" s="11">
        <f t="shared" si="7"/>
        <v>0</v>
      </c>
      <c r="O28" s="12"/>
    </row>
    <row r="29" spans="1:15" ht="14.25" customHeight="1">
      <c r="A29" s="30"/>
      <c r="B29" s="25"/>
      <c r="C29" s="26"/>
      <c r="D29" s="32" t="s">
        <v>20</v>
      </c>
      <c r="E29" s="33"/>
      <c r="F29" s="1"/>
      <c r="G29" s="1"/>
      <c r="H29" s="1"/>
      <c r="I29" s="1"/>
      <c r="J29" s="11">
        <v>0</v>
      </c>
      <c r="K29" s="11">
        <v>0</v>
      </c>
      <c r="L29" s="11">
        <v>0</v>
      </c>
      <c r="M29" s="11">
        <v>0</v>
      </c>
      <c r="N29" s="11">
        <f t="shared" si="7"/>
        <v>0</v>
      </c>
      <c r="O29" s="12"/>
    </row>
    <row r="30" spans="1:15" ht="31.5" customHeight="1">
      <c r="A30" s="30"/>
      <c r="B30" s="25"/>
      <c r="C30" s="26"/>
      <c r="D30" s="21" t="s">
        <v>21</v>
      </c>
      <c r="E30" s="22"/>
      <c r="F30" s="1"/>
      <c r="G30" s="1"/>
      <c r="H30" s="1"/>
      <c r="I30" s="1"/>
      <c r="J30" s="11"/>
      <c r="K30" s="11"/>
      <c r="L30" s="11"/>
      <c r="M30" s="11"/>
      <c r="N30" s="11">
        <f t="shared" si="7"/>
        <v>0</v>
      </c>
      <c r="O30" s="12"/>
    </row>
    <row r="31" spans="1:15" ht="37.5" customHeight="1">
      <c r="A31" s="30"/>
      <c r="B31" s="25"/>
      <c r="C31" s="26"/>
      <c r="D31" s="21" t="s">
        <v>22</v>
      </c>
      <c r="E31" s="22"/>
      <c r="F31" s="1"/>
      <c r="G31" s="1"/>
      <c r="H31" s="1"/>
      <c r="I31" s="1"/>
      <c r="J31" s="11"/>
      <c r="K31" s="11"/>
      <c r="L31" s="11"/>
      <c r="M31" s="11"/>
      <c r="N31" s="11">
        <f t="shared" si="7"/>
        <v>0</v>
      </c>
      <c r="O31" s="12"/>
    </row>
    <row r="32" spans="1:15" ht="24" customHeight="1">
      <c r="A32" s="31"/>
      <c r="B32" s="27"/>
      <c r="C32" s="28"/>
      <c r="D32" s="21" t="s">
        <v>23</v>
      </c>
      <c r="E32" s="22"/>
      <c r="F32" s="1"/>
      <c r="G32" s="1"/>
      <c r="H32" s="1"/>
      <c r="I32" s="1"/>
      <c r="J32" s="11"/>
      <c r="K32" s="11"/>
      <c r="L32" s="11"/>
      <c r="M32" s="11"/>
      <c r="N32" s="11">
        <f t="shared" si="7"/>
        <v>0</v>
      </c>
      <c r="O32" s="12"/>
    </row>
    <row r="33" spans="1:15" ht="26.25" customHeight="1">
      <c r="A33" s="46" t="s">
        <v>24</v>
      </c>
      <c r="B33" s="34" t="s">
        <v>28</v>
      </c>
      <c r="C33" s="35"/>
      <c r="D33" s="42" t="s">
        <v>17</v>
      </c>
      <c r="E33" s="43"/>
      <c r="F33" s="4">
        <f>F34+F35+F36+F37</f>
        <v>0</v>
      </c>
      <c r="G33" s="6">
        <f aca="true" t="shared" si="9" ref="G33:N33">G34+G35+G36+G37</f>
        <v>1777.1799999999998</v>
      </c>
      <c r="H33" s="6">
        <f t="shared" si="9"/>
        <v>1483.39</v>
      </c>
      <c r="I33" s="6">
        <f t="shared" si="9"/>
        <v>0</v>
      </c>
      <c r="J33" s="13">
        <f t="shared" si="9"/>
        <v>1564.877</v>
      </c>
      <c r="K33" s="6">
        <f t="shared" si="9"/>
        <v>700</v>
      </c>
      <c r="L33" s="6">
        <f t="shared" si="9"/>
        <v>1564.877</v>
      </c>
      <c r="M33" s="6">
        <f t="shared" si="9"/>
        <v>1564.877</v>
      </c>
      <c r="N33" s="6">
        <f t="shared" si="9"/>
        <v>8655.201000000001</v>
      </c>
      <c r="O33" s="12"/>
    </row>
    <row r="34" spans="1:15" ht="17.25" customHeight="1">
      <c r="A34" s="47"/>
      <c r="B34" s="36"/>
      <c r="C34" s="37"/>
      <c r="D34" s="44" t="s">
        <v>18</v>
      </c>
      <c r="E34" s="45"/>
      <c r="F34" s="1">
        <f>F39+F44</f>
        <v>0</v>
      </c>
      <c r="G34" s="1">
        <f aca="true" t="shared" si="10" ref="G34:M34">G39+G44</f>
        <v>870.82</v>
      </c>
      <c r="H34" s="1">
        <f t="shared" si="10"/>
        <v>667.59</v>
      </c>
      <c r="I34" s="1">
        <f t="shared" si="10"/>
        <v>0</v>
      </c>
      <c r="J34" s="11">
        <f t="shared" si="10"/>
        <v>1040.64</v>
      </c>
      <c r="K34" s="11">
        <f t="shared" si="10"/>
        <v>650</v>
      </c>
      <c r="L34" s="11">
        <f t="shared" si="10"/>
        <v>1040.64</v>
      </c>
      <c r="M34" s="11">
        <f t="shared" si="10"/>
        <v>1040.64</v>
      </c>
      <c r="N34" s="11">
        <f>N39+N44</f>
        <v>5310.330000000001</v>
      </c>
      <c r="O34" s="12"/>
    </row>
    <row r="35" spans="1:15" ht="15" customHeight="1">
      <c r="A35" s="47"/>
      <c r="B35" s="36"/>
      <c r="C35" s="37"/>
      <c r="D35" s="42" t="s">
        <v>19</v>
      </c>
      <c r="E35" s="43"/>
      <c r="F35" s="1">
        <f aca="true" t="shared" si="11" ref="F35:N37">F40+F45</f>
        <v>0</v>
      </c>
      <c r="G35" s="1">
        <f t="shared" si="11"/>
        <v>373.2</v>
      </c>
      <c r="H35" s="1">
        <f t="shared" si="11"/>
        <v>286.11</v>
      </c>
      <c r="I35" s="1">
        <f t="shared" si="11"/>
        <v>0</v>
      </c>
      <c r="J35" s="11">
        <f t="shared" si="11"/>
        <v>54.77</v>
      </c>
      <c r="K35" s="11">
        <f t="shared" si="11"/>
        <v>0</v>
      </c>
      <c r="L35" s="11">
        <f t="shared" si="11"/>
        <v>54.77</v>
      </c>
      <c r="M35" s="11">
        <f t="shared" si="11"/>
        <v>54.77</v>
      </c>
      <c r="N35" s="11">
        <f t="shared" si="11"/>
        <v>823.6199999999999</v>
      </c>
      <c r="O35" s="12"/>
    </row>
    <row r="36" spans="1:15" ht="18" customHeight="1">
      <c r="A36" s="47"/>
      <c r="B36" s="36"/>
      <c r="C36" s="37"/>
      <c r="D36" s="42" t="s">
        <v>20</v>
      </c>
      <c r="E36" s="43"/>
      <c r="F36" s="1">
        <f t="shared" si="11"/>
        <v>0</v>
      </c>
      <c r="G36" s="1">
        <f t="shared" si="11"/>
        <v>0</v>
      </c>
      <c r="H36" s="1">
        <f t="shared" si="11"/>
        <v>0</v>
      </c>
      <c r="I36" s="1">
        <f t="shared" si="11"/>
        <v>0</v>
      </c>
      <c r="J36" s="11"/>
      <c r="K36" s="11">
        <f t="shared" si="11"/>
        <v>0</v>
      </c>
      <c r="L36" s="11">
        <f t="shared" si="11"/>
        <v>0</v>
      </c>
      <c r="M36" s="11">
        <f t="shared" si="11"/>
        <v>0</v>
      </c>
      <c r="N36" s="11">
        <f t="shared" si="11"/>
        <v>0</v>
      </c>
      <c r="O36" s="12"/>
    </row>
    <row r="37" spans="1:15" ht="24.75" customHeight="1">
      <c r="A37" s="48"/>
      <c r="B37" s="38"/>
      <c r="C37" s="39"/>
      <c r="D37" s="40" t="s">
        <v>23</v>
      </c>
      <c r="E37" s="41"/>
      <c r="F37" s="1">
        <f t="shared" si="11"/>
        <v>0</v>
      </c>
      <c r="G37" s="1">
        <f t="shared" si="11"/>
        <v>533.16</v>
      </c>
      <c r="H37" s="1">
        <f t="shared" si="11"/>
        <v>529.69</v>
      </c>
      <c r="I37" s="1">
        <f t="shared" si="11"/>
        <v>0</v>
      </c>
      <c r="J37" s="11">
        <f t="shared" si="11"/>
        <v>469.467</v>
      </c>
      <c r="K37" s="11">
        <f t="shared" si="11"/>
        <v>50</v>
      </c>
      <c r="L37" s="11">
        <f t="shared" si="11"/>
        <v>469.467</v>
      </c>
      <c r="M37" s="11">
        <f t="shared" si="11"/>
        <v>469.467</v>
      </c>
      <c r="N37" s="19">
        <f>N42+N47</f>
        <v>2521.251</v>
      </c>
      <c r="O37" s="12"/>
    </row>
    <row r="38" spans="1:15" ht="21" customHeight="1">
      <c r="A38" s="29"/>
      <c r="B38" s="23" t="s">
        <v>29</v>
      </c>
      <c r="C38" s="24"/>
      <c r="D38" s="21" t="s">
        <v>17</v>
      </c>
      <c r="E38" s="22"/>
      <c r="F38" s="4">
        <f>F39+F40+F41+F42</f>
        <v>0</v>
      </c>
      <c r="G38" s="6">
        <f aca="true" t="shared" si="12" ref="G38:M38">G39+G40+G41+G42</f>
        <v>1777.1799999999998</v>
      </c>
      <c r="H38" s="6">
        <f t="shared" si="12"/>
        <v>1483.39</v>
      </c>
      <c r="I38" s="6">
        <f t="shared" si="12"/>
        <v>0</v>
      </c>
      <c r="J38" s="13">
        <f t="shared" si="12"/>
        <v>1564.877</v>
      </c>
      <c r="K38" s="6">
        <f t="shared" si="12"/>
        <v>0</v>
      </c>
      <c r="L38" s="6">
        <f t="shared" si="12"/>
        <v>1564.877</v>
      </c>
      <c r="M38" s="6">
        <f t="shared" si="12"/>
        <v>1564.877</v>
      </c>
      <c r="N38" s="6">
        <f>N39+N40+N41+N42</f>
        <v>7955.201000000001</v>
      </c>
      <c r="O38" s="12"/>
    </row>
    <row r="39" spans="1:15" ht="18.75" customHeight="1">
      <c r="A39" s="30"/>
      <c r="B39" s="25"/>
      <c r="C39" s="26"/>
      <c r="D39" s="32" t="s">
        <v>18</v>
      </c>
      <c r="E39" s="33"/>
      <c r="F39" s="1">
        <v>0</v>
      </c>
      <c r="G39" s="1">
        <v>870.82</v>
      </c>
      <c r="H39" s="1">
        <v>667.59</v>
      </c>
      <c r="I39" s="11">
        <v>0</v>
      </c>
      <c r="J39" s="11">
        <v>1040.64</v>
      </c>
      <c r="K39" s="11">
        <v>0</v>
      </c>
      <c r="L39" s="11">
        <v>1040.64</v>
      </c>
      <c r="M39" s="11">
        <v>1040.64</v>
      </c>
      <c r="N39" s="6">
        <f>F39+G39+H39+I39+J39+K39+L39+M39</f>
        <v>4660.330000000001</v>
      </c>
      <c r="O39" s="12"/>
    </row>
    <row r="40" spans="1:15" ht="24" customHeight="1">
      <c r="A40" s="30"/>
      <c r="B40" s="25"/>
      <c r="C40" s="26"/>
      <c r="D40" s="32" t="s">
        <v>19</v>
      </c>
      <c r="E40" s="33"/>
      <c r="F40" s="1">
        <v>0</v>
      </c>
      <c r="G40" s="1">
        <v>373.2</v>
      </c>
      <c r="H40" s="1">
        <v>286.11</v>
      </c>
      <c r="I40" s="11">
        <v>0</v>
      </c>
      <c r="J40" s="11">
        <v>54.77</v>
      </c>
      <c r="K40" s="11">
        <v>0</v>
      </c>
      <c r="L40" s="11">
        <v>54.77</v>
      </c>
      <c r="M40" s="11">
        <v>54.77</v>
      </c>
      <c r="N40" s="6">
        <f>F40+G40+H40+I40+J40+K40+L40+M40</f>
        <v>823.6199999999999</v>
      </c>
      <c r="O40" s="12"/>
    </row>
    <row r="41" spans="1:15" ht="21.75" customHeight="1">
      <c r="A41" s="30"/>
      <c r="B41" s="25"/>
      <c r="C41" s="26"/>
      <c r="D41" s="32" t="s">
        <v>20</v>
      </c>
      <c r="E41" s="33"/>
      <c r="F41" s="1">
        <v>0</v>
      </c>
      <c r="G41" s="1"/>
      <c r="H41" s="1"/>
      <c r="I41" s="11"/>
      <c r="J41" s="11"/>
      <c r="K41" s="11"/>
      <c r="L41" s="11"/>
      <c r="M41" s="11"/>
      <c r="N41" s="6">
        <f>F41+G41+H41+I41+J41+K41+L41+M41</f>
        <v>0</v>
      </c>
      <c r="O41" s="12"/>
    </row>
    <row r="42" spans="1:15" ht="24.75" customHeight="1">
      <c r="A42" s="31"/>
      <c r="B42" s="27"/>
      <c r="C42" s="28"/>
      <c r="D42" s="21" t="s">
        <v>23</v>
      </c>
      <c r="E42" s="22"/>
      <c r="F42" s="1">
        <v>0</v>
      </c>
      <c r="G42" s="1">
        <v>533.16</v>
      </c>
      <c r="H42" s="1">
        <v>529.69</v>
      </c>
      <c r="I42" s="11">
        <v>0</v>
      </c>
      <c r="J42" s="11">
        <v>469.467</v>
      </c>
      <c r="K42" s="11">
        <v>0</v>
      </c>
      <c r="L42" s="11">
        <v>469.467</v>
      </c>
      <c r="M42" s="11">
        <v>469.467</v>
      </c>
      <c r="N42" s="6">
        <f>F42+G42+H42+I42+J42+K42+L42+M42</f>
        <v>2471.251</v>
      </c>
      <c r="O42" s="12"/>
    </row>
    <row r="43" spans="1:15" ht="78" customHeight="1">
      <c r="A43" s="29"/>
      <c r="B43" s="23" t="s">
        <v>39</v>
      </c>
      <c r="C43" s="24"/>
      <c r="D43" s="21" t="s">
        <v>17</v>
      </c>
      <c r="E43" s="22"/>
      <c r="F43" s="4">
        <f>F44+F45+F46+F47</f>
        <v>0</v>
      </c>
      <c r="G43" s="4">
        <f aca="true" t="shared" si="13" ref="G43:N43">G44+G45+G46+G47</f>
        <v>0</v>
      </c>
      <c r="H43" s="4">
        <f t="shared" si="13"/>
        <v>0</v>
      </c>
      <c r="I43" s="4"/>
      <c r="J43" s="4"/>
      <c r="K43" s="4">
        <f t="shared" si="13"/>
        <v>700</v>
      </c>
      <c r="L43" s="4">
        <f t="shared" si="13"/>
        <v>0</v>
      </c>
      <c r="M43" s="4">
        <f t="shared" si="13"/>
        <v>0</v>
      </c>
      <c r="N43" s="4">
        <f t="shared" si="13"/>
        <v>700</v>
      </c>
      <c r="O43" s="12"/>
    </row>
    <row r="44" spans="1:15" ht="24.75" customHeight="1">
      <c r="A44" s="30"/>
      <c r="B44" s="25"/>
      <c r="C44" s="26"/>
      <c r="D44" s="32" t="s">
        <v>18</v>
      </c>
      <c r="E44" s="33"/>
      <c r="F44" s="1"/>
      <c r="G44" s="1"/>
      <c r="H44" s="1"/>
      <c r="I44" s="1"/>
      <c r="J44" s="11"/>
      <c r="K44" s="11">
        <v>650</v>
      </c>
      <c r="L44" s="11"/>
      <c r="M44" s="11">
        <v>0</v>
      </c>
      <c r="N44" s="11">
        <f>F44+G44+H44+I44+J44+K44+L44+M44</f>
        <v>650</v>
      </c>
      <c r="O44" s="12"/>
    </row>
    <row r="45" spans="1:15" ht="27.75" customHeight="1">
      <c r="A45" s="30"/>
      <c r="B45" s="25"/>
      <c r="C45" s="26"/>
      <c r="D45" s="32" t="s">
        <v>19</v>
      </c>
      <c r="E45" s="33"/>
      <c r="F45" s="1"/>
      <c r="G45" s="1"/>
      <c r="H45" s="1"/>
      <c r="I45" s="1"/>
      <c r="J45" s="11"/>
      <c r="K45" s="11"/>
      <c r="L45" s="11"/>
      <c r="M45" s="11"/>
      <c r="N45" s="11">
        <f>F45+G45+H45+I45+J45+K45+L45+M45</f>
        <v>0</v>
      </c>
      <c r="O45" s="12"/>
    </row>
    <row r="46" spans="1:15" ht="18.75" customHeight="1">
      <c r="A46" s="30"/>
      <c r="B46" s="25"/>
      <c r="C46" s="26"/>
      <c r="D46" s="32" t="s">
        <v>20</v>
      </c>
      <c r="E46" s="33"/>
      <c r="F46" s="1"/>
      <c r="G46" s="1"/>
      <c r="H46" s="1"/>
      <c r="I46" s="1"/>
      <c r="J46" s="11"/>
      <c r="K46" s="11"/>
      <c r="L46" s="11"/>
      <c r="M46" s="11"/>
      <c r="N46" s="11">
        <f>F46+G46+H46+I46+J46+K46+L46+M46</f>
        <v>0</v>
      </c>
      <c r="O46" s="12"/>
    </row>
    <row r="47" spans="1:15" ht="42.75" customHeight="1">
      <c r="A47" s="31"/>
      <c r="B47" s="27"/>
      <c r="C47" s="28"/>
      <c r="D47" s="21" t="s">
        <v>23</v>
      </c>
      <c r="E47" s="22"/>
      <c r="F47" s="1"/>
      <c r="G47" s="1"/>
      <c r="H47" s="1"/>
      <c r="I47" s="3"/>
      <c r="J47" s="11"/>
      <c r="K47" s="11">
        <v>50</v>
      </c>
      <c r="L47" s="11">
        <v>0</v>
      </c>
      <c r="M47" s="11"/>
      <c r="N47" s="11">
        <f>F47+G47+H47+I47+J47+K47+L47+M47</f>
        <v>50</v>
      </c>
      <c r="O47" s="12"/>
    </row>
    <row r="48" spans="1:15" ht="24.75" customHeight="1">
      <c r="A48" s="29" t="s">
        <v>26</v>
      </c>
      <c r="B48" s="23" t="s">
        <v>30</v>
      </c>
      <c r="C48" s="24"/>
      <c r="D48" s="21" t="s">
        <v>17</v>
      </c>
      <c r="E48" s="22"/>
      <c r="F48" s="1">
        <f>F49+F50+F51</f>
        <v>289.8</v>
      </c>
      <c r="G48" s="1">
        <f aca="true" t="shared" si="14" ref="G48:N48">G49+G50+G51</f>
        <v>130.4</v>
      </c>
      <c r="H48" s="1">
        <f t="shared" si="14"/>
        <v>165.1</v>
      </c>
      <c r="I48" s="1">
        <f t="shared" si="14"/>
        <v>0</v>
      </c>
      <c r="J48" s="19">
        <f t="shared" si="14"/>
        <v>472.91999999999996</v>
      </c>
      <c r="K48" s="11">
        <f t="shared" si="14"/>
        <v>231.2</v>
      </c>
      <c r="L48" s="11">
        <f t="shared" si="14"/>
        <v>0</v>
      </c>
      <c r="M48" s="11">
        <f t="shared" si="14"/>
        <v>0</v>
      </c>
      <c r="N48" s="11">
        <f t="shared" si="14"/>
        <v>1289.4199999999998</v>
      </c>
      <c r="O48" s="12"/>
    </row>
    <row r="49" spans="1:15" ht="24.75" customHeight="1">
      <c r="A49" s="30"/>
      <c r="B49" s="25"/>
      <c r="C49" s="26"/>
      <c r="D49" s="32" t="s">
        <v>18</v>
      </c>
      <c r="E49" s="33"/>
      <c r="F49" s="1">
        <v>0</v>
      </c>
      <c r="G49" s="1">
        <v>0</v>
      </c>
      <c r="H49" s="1">
        <v>0</v>
      </c>
      <c r="I49" s="1">
        <v>0</v>
      </c>
      <c r="J49" s="11">
        <v>0</v>
      </c>
      <c r="K49" s="11">
        <v>0</v>
      </c>
      <c r="L49" s="11">
        <v>0</v>
      </c>
      <c r="M49" s="11">
        <v>0</v>
      </c>
      <c r="N49" s="11">
        <f>F49+G49+H49+I49+J49+K49+L49</f>
        <v>0</v>
      </c>
      <c r="O49" s="12"/>
    </row>
    <row r="50" spans="1:15" ht="24.75" customHeight="1">
      <c r="A50" s="30"/>
      <c r="B50" s="25"/>
      <c r="C50" s="26"/>
      <c r="D50" s="32" t="s">
        <v>19</v>
      </c>
      <c r="E50" s="33"/>
      <c r="F50" s="1">
        <v>275.8</v>
      </c>
      <c r="G50" s="1">
        <v>124.1</v>
      </c>
      <c r="H50" s="1">
        <v>157.2</v>
      </c>
      <c r="I50" s="1">
        <v>0</v>
      </c>
      <c r="J50" s="11">
        <v>450.4</v>
      </c>
      <c r="K50" s="11">
        <v>220.2</v>
      </c>
      <c r="L50" s="11">
        <v>0</v>
      </c>
      <c r="M50" s="11">
        <v>0</v>
      </c>
      <c r="N50" s="11">
        <f>F50+G50+H50+I50+J50+K50+L50</f>
        <v>1227.6999999999998</v>
      </c>
      <c r="O50" s="12"/>
    </row>
    <row r="51" spans="1:15" ht="24.75" customHeight="1">
      <c r="A51" s="30"/>
      <c r="B51" s="25"/>
      <c r="C51" s="26"/>
      <c r="D51" s="32" t="s">
        <v>20</v>
      </c>
      <c r="E51" s="33"/>
      <c r="F51" s="1">
        <v>14</v>
      </c>
      <c r="G51" s="1">
        <v>6.3</v>
      </c>
      <c r="H51" s="1">
        <v>7.9</v>
      </c>
      <c r="I51" s="1">
        <v>0</v>
      </c>
      <c r="J51" s="20">
        <v>22.52</v>
      </c>
      <c r="K51" s="11">
        <v>11</v>
      </c>
      <c r="L51" s="11">
        <v>0</v>
      </c>
      <c r="M51" s="11">
        <v>0</v>
      </c>
      <c r="N51" s="11">
        <f>F51+G51+H51+I51+J51+K51+L51</f>
        <v>61.72</v>
      </c>
      <c r="O51" s="12"/>
    </row>
    <row r="52" spans="1:15" ht="24.75" customHeight="1">
      <c r="A52" s="29" t="s">
        <v>26</v>
      </c>
      <c r="B52" s="23" t="s">
        <v>31</v>
      </c>
      <c r="C52" s="24"/>
      <c r="D52" s="32" t="s">
        <v>17</v>
      </c>
      <c r="E52" s="33"/>
      <c r="F52" s="4">
        <f>F53</f>
        <v>0</v>
      </c>
      <c r="G52" s="4">
        <f aca="true" t="shared" si="15" ref="G52:N52">G53</f>
        <v>0</v>
      </c>
      <c r="H52" s="4">
        <f t="shared" si="15"/>
        <v>108</v>
      </c>
      <c r="I52" s="4">
        <f t="shared" si="15"/>
        <v>0</v>
      </c>
      <c r="J52" s="4">
        <f t="shared" si="15"/>
        <v>68</v>
      </c>
      <c r="K52" s="4">
        <f t="shared" si="15"/>
        <v>49</v>
      </c>
      <c r="L52" s="4">
        <f t="shared" si="15"/>
        <v>0</v>
      </c>
      <c r="M52" s="4">
        <f t="shared" si="15"/>
        <v>0</v>
      </c>
      <c r="N52" s="4">
        <f t="shared" si="15"/>
        <v>225</v>
      </c>
      <c r="O52" s="12"/>
    </row>
    <row r="53" spans="1:15" ht="17.25" customHeight="1">
      <c r="A53" s="31"/>
      <c r="B53" s="27"/>
      <c r="C53" s="28"/>
      <c r="D53" s="32" t="s">
        <v>19</v>
      </c>
      <c r="E53" s="33"/>
      <c r="F53" s="1">
        <v>0</v>
      </c>
      <c r="G53" s="1">
        <v>0</v>
      </c>
      <c r="H53" s="1">
        <v>108</v>
      </c>
      <c r="I53" s="1">
        <v>0</v>
      </c>
      <c r="J53" s="11">
        <v>68</v>
      </c>
      <c r="K53" s="11">
        <v>49</v>
      </c>
      <c r="L53" s="11">
        <v>0</v>
      </c>
      <c r="M53" s="11">
        <v>0</v>
      </c>
      <c r="N53" s="11">
        <f>F53+G53+H53+I53+J53+K53+L53</f>
        <v>225</v>
      </c>
      <c r="O53" s="12"/>
    </row>
    <row r="54" spans="1:15" ht="113.25" customHeight="1">
      <c r="A54" s="29" t="s">
        <v>26</v>
      </c>
      <c r="B54" s="23" t="s">
        <v>32</v>
      </c>
      <c r="C54" s="24"/>
      <c r="D54" s="55" t="s">
        <v>17</v>
      </c>
      <c r="E54" s="56"/>
      <c r="F54" s="10">
        <f>F56</f>
        <v>0</v>
      </c>
      <c r="G54" s="10">
        <f>G56</f>
        <v>0</v>
      </c>
      <c r="H54" s="10">
        <f>H56</f>
        <v>0</v>
      </c>
      <c r="I54" s="10">
        <f>I56+I55</f>
        <v>40.1</v>
      </c>
      <c r="J54" s="10">
        <f>J56+J55</f>
        <v>173</v>
      </c>
      <c r="K54" s="10">
        <f>K56+K55</f>
        <v>32</v>
      </c>
      <c r="L54" s="10">
        <f>L56+L55</f>
        <v>29</v>
      </c>
      <c r="M54" s="10"/>
      <c r="N54" s="10">
        <f>N56</f>
        <v>12.6</v>
      </c>
      <c r="O54" s="12"/>
    </row>
    <row r="55" spans="1:15" ht="48.75" customHeight="1">
      <c r="A55" s="30"/>
      <c r="B55" s="25"/>
      <c r="C55" s="26"/>
      <c r="D55" s="55" t="s">
        <v>19</v>
      </c>
      <c r="E55" s="56"/>
      <c r="F55" s="1">
        <v>0</v>
      </c>
      <c r="G55" s="1">
        <v>26</v>
      </c>
      <c r="H55" s="1">
        <v>54</v>
      </c>
      <c r="I55" s="1">
        <v>27.5</v>
      </c>
      <c r="J55" s="11">
        <v>173</v>
      </c>
      <c r="K55" s="11">
        <v>32</v>
      </c>
      <c r="L55" s="11">
        <v>29</v>
      </c>
      <c r="M55" s="11">
        <v>32</v>
      </c>
      <c r="N55" s="11">
        <f>F55+G55+H55+I55+J55+K55+L55</f>
        <v>341.5</v>
      </c>
      <c r="O55" s="12"/>
    </row>
    <row r="56" spans="1:15" ht="34.5" customHeight="1">
      <c r="A56" s="31"/>
      <c r="B56" s="27"/>
      <c r="C56" s="28"/>
      <c r="D56" s="55" t="s">
        <v>20</v>
      </c>
      <c r="E56" s="56"/>
      <c r="F56" s="1">
        <v>0</v>
      </c>
      <c r="G56" s="1">
        <v>0</v>
      </c>
      <c r="H56" s="1">
        <v>0</v>
      </c>
      <c r="I56" s="1">
        <v>12.6</v>
      </c>
      <c r="J56" s="11">
        <v>0</v>
      </c>
      <c r="K56" s="11">
        <v>0</v>
      </c>
      <c r="L56" s="11">
        <v>0</v>
      </c>
      <c r="M56" s="11">
        <v>0</v>
      </c>
      <c r="N56" s="11">
        <f>F56+G56+H56+I56+J56+K56+L56</f>
        <v>12.6</v>
      </c>
      <c r="O56" s="12"/>
    </row>
    <row r="57" spans="1:15" ht="24.75" customHeight="1">
      <c r="A57" s="29" t="s">
        <v>33</v>
      </c>
      <c r="B57" s="23" t="s">
        <v>34</v>
      </c>
      <c r="C57" s="24"/>
      <c r="D57" s="32" t="s">
        <v>17</v>
      </c>
      <c r="E57" s="33"/>
      <c r="F57" s="1">
        <f>F58</f>
        <v>0</v>
      </c>
      <c r="G57" s="1">
        <f aca="true" t="shared" si="16" ref="G57:N57">G58</f>
        <v>0</v>
      </c>
      <c r="H57" s="1">
        <v>477.6</v>
      </c>
      <c r="I57" s="1">
        <f t="shared" si="16"/>
        <v>0</v>
      </c>
      <c r="J57" s="11">
        <f t="shared" si="16"/>
        <v>0</v>
      </c>
      <c r="K57" s="11">
        <f t="shared" si="16"/>
        <v>0</v>
      </c>
      <c r="L57" s="11">
        <f t="shared" si="16"/>
        <v>0</v>
      </c>
      <c r="M57" s="11">
        <f t="shared" si="16"/>
        <v>0</v>
      </c>
      <c r="N57" s="11">
        <f t="shared" si="16"/>
        <v>477.6</v>
      </c>
      <c r="O57" s="12"/>
    </row>
    <row r="58" spans="1:15" ht="24.75" customHeight="1">
      <c r="A58" s="31"/>
      <c r="B58" s="27"/>
      <c r="C58" s="28"/>
      <c r="D58" s="32" t="s">
        <v>18</v>
      </c>
      <c r="E58" s="33"/>
      <c r="F58" s="1">
        <v>0</v>
      </c>
      <c r="G58" s="1">
        <v>0</v>
      </c>
      <c r="H58" s="1">
        <v>477.6</v>
      </c>
      <c r="I58" s="1">
        <v>0</v>
      </c>
      <c r="J58" s="11">
        <v>0</v>
      </c>
      <c r="K58" s="11">
        <v>0</v>
      </c>
      <c r="L58" s="11">
        <v>0</v>
      </c>
      <c r="M58" s="11">
        <v>0</v>
      </c>
      <c r="N58" s="11">
        <f>F58+G58+H58+I58+J58+K58+L58</f>
        <v>477.6</v>
      </c>
      <c r="O58" s="12"/>
    </row>
    <row r="59" spans="1:15" ht="12.75">
      <c r="A59" s="1"/>
      <c r="B59" s="32"/>
      <c r="C59" s="33"/>
      <c r="D59" s="21"/>
      <c r="E59" s="22"/>
      <c r="F59" s="1"/>
      <c r="G59" s="1"/>
      <c r="H59" s="1"/>
      <c r="I59" s="1"/>
      <c r="J59" s="11"/>
      <c r="K59" s="11"/>
      <c r="L59" s="11"/>
      <c r="M59" s="11"/>
      <c r="N59" s="11"/>
      <c r="O59" s="12"/>
    </row>
    <row r="60" spans="1:15" ht="12.75">
      <c r="A60" s="7"/>
      <c r="B60" s="8"/>
      <c r="C60" s="8"/>
      <c r="D60" s="9"/>
      <c r="E60" s="9"/>
      <c r="F60" s="7"/>
      <c r="G60" s="7"/>
      <c r="H60" s="7"/>
      <c r="I60" s="7"/>
      <c r="J60" s="16"/>
      <c r="K60" s="16"/>
      <c r="L60" s="16"/>
      <c r="M60" s="16"/>
      <c r="N60" s="16"/>
      <c r="O60" s="12"/>
    </row>
    <row r="61" spans="3:15" ht="12.75">
      <c r="C61">
        <f>O43</f>
        <v>0</v>
      </c>
      <c r="J61" s="12"/>
      <c r="K61" s="12"/>
      <c r="L61" s="12"/>
      <c r="M61" s="12"/>
      <c r="N61" s="12"/>
      <c r="O61" s="12"/>
    </row>
  </sheetData>
  <mergeCells count="76">
    <mergeCell ref="D55:E55"/>
    <mergeCell ref="C8:H8"/>
    <mergeCell ref="C9:H9"/>
    <mergeCell ref="C7:H7"/>
    <mergeCell ref="F10:L10"/>
    <mergeCell ref="D48:E48"/>
    <mergeCell ref="B43:C47"/>
    <mergeCell ref="D13:E13"/>
    <mergeCell ref="D14:E14"/>
    <mergeCell ref="D15:E15"/>
    <mergeCell ref="B57:C58"/>
    <mergeCell ref="D57:E57"/>
    <mergeCell ref="D58:E58"/>
    <mergeCell ref="D56:E56"/>
    <mergeCell ref="A10:A11"/>
    <mergeCell ref="B10:C11"/>
    <mergeCell ref="D10:E11"/>
    <mergeCell ref="D54:E54"/>
    <mergeCell ref="D12:E12"/>
    <mergeCell ref="D51:E51"/>
    <mergeCell ref="D50:E50"/>
    <mergeCell ref="A52:A53"/>
    <mergeCell ref="D52:E52"/>
    <mergeCell ref="D53:E53"/>
    <mergeCell ref="A43:A47"/>
    <mergeCell ref="D49:E49"/>
    <mergeCell ref="D43:E43"/>
    <mergeCell ref="D44:E44"/>
    <mergeCell ref="D45:E45"/>
    <mergeCell ref="D47:E47"/>
    <mergeCell ref="D46:E46"/>
    <mergeCell ref="B59:C59"/>
    <mergeCell ref="A12:A18"/>
    <mergeCell ref="B12:C18"/>
    <mergeCell ref="A33:A37"/>
    <mergeCell ref="A48:A51"/>
    <mergeCell ref="B48:C51"/>
    <mergeCell ref="B52:C53"/>
    <mergeCell ref="A54:A56"/>
    <mergeCell ref="B54:C56"/>
    <mergeCell ref="A57:A58"/>
    <mergeCell ref="D16:E16"/>
    <mergeCell ref="D24:E24"/>
    <mergeCell ref="D25:E25"/>
    <mergeCell ref="D26:E26"/>
    <mergeCell ref="D17:E17"/>
    <mergeCell ref="D18:E18"/>
    <mergeCell ref="D19:E19"/>
    <mergeCell ref="D20:E20"/>
    <mergeCell ref="D59:E59"/>
    <mergeCell ref="B19:C25"/>
    <mergeCell ref="A19:A25"/>
    <mergeCell ref="D22:E22"/>
    <mergeCell ref="D23:E23"/>
    <mergeCell ref="A26:A32"/>
    <mergeCell ref="B26:C32"/>
    <mergeCell ref="D30:E30"/>
    <mergeCell ref="D27:E27"/>
    <mergeCell ref="D21:E21"/>
    <mergeCell ref="D29:E29"/>
    <mergeCell ref="D28:E28"/>
    <mergeCell ref="D31:E31"/>
    <mergeCell ref="B33:C37"/>
    <mergeCell ref="D37:E37"/>
    <mergeCell ref="D33:E33"/>
    <mergeCell ref="D34:E34"/>
    <mergeCell ref="D35:E35"/>
    <mergeCell ref="D36:E36"/>
    <mergeCell ref="D32:E32"/>
    <mergeCell ref="D38:E38"/>
    <mergeCell ref="B38:C42"/>
    <mergeCell ref="A38:A42"/>
    <mergeCell ref="D40:E40"/>
    <mergeCell ref="D42:E42"/>
    <mergeCell ref="D39:E39"/>
    <mergeCell ref="D41:E41"/>
  </mergeCells>
  <printOptions/>
  <pageMargins left="0.7874015748031497" right="0" top="0" bottom="0.1968503937007874" header="0" footer="0"/>
  <pageSetup horizontalDpi="600" verticalDpi="600" orientation="landscape" paperSize="9" scale="84" r:id="rId1"/>
  <rowBreaks count="2" manualBreakCount="2">
    <brk id="25" max="255" man="1"/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304</cp:lastModifiedBy>
  <cp:lastPrinted>2018-12-26T12:32:00Z</cp:lastPrinted>
  <dcterms:created xsi:type="dcterms:W3CDTF">2016-07-12T09:10:35Z</dcterms:created>
  <dcterms:modified xsi:type="dcterms:W3CDTF">2018-12-26T12:32:35Z</dcterms:modified>
  <cp:category/>
  <cp:version/>
  <cp:contentType/>
  <cp:contentStatus/>
</cp:coreProperties>
</file>